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externalReferences>
    <externalReference r:id="rId12"/>
  </externalReferences>
  <definedNames>
    <definedName name="_xlnm.Print_Area" localSheetId="1">'BUF'!$A$1:$Z$66</definedName>
    <definedName name="_xlnm.Print_Area" localSheetId="8">'CPT'!$A$1:$Z$66</definedName>
    <definedName name="_xlnm.Print_Area" localSheetId="4">'EKU'!$A$1:$Z$66</definedName>
    <definedName name="_xlnm.Print_Area" localSheetId="7">'ETH'!$A$1:$Z$66</definedName>
    <definedName name="_xlnm.Print_Area" localSheetId="5">'JHB'!$A$1:$Z$66</definedName>
    <definedName name="_xlnm.Print_Area" localSheetId="3">'MAN'!$A$1:$Z$66</definedName>
    <definedName name="_xlnm.Print_Area" localSheetId="2">'NMA'!$A$1:$Z$66</definedName>
    <definedName name="_xlnm.Print_Area" localSheetId="0">'Summary'!$A$1:$Z$66</definedName>
    <definedName name="_xlnm.Print_Area" localSheetId="6">'TSH'!$A$1:$Z$66</definedName>
  </definedNames>
  <calcPr fullCalcOnLoad="1"/>
</workbook>
</file>

<file path=xl/sharedStrings.xml><?xml version="1.0" encoding="utf-8"?>
<sst xmlns="http://schemas.openxmlformats.org/spreadsheetml/2006/main" count="963" uniqueCount="97">
  <si>
    <t>Eastern Cape: Buffalo City(BUF)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</si>
  <si>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</si>
  <si>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</si>
  <si>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</si>
  <si>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</si>
  <si>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</si>
  <si>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</si>
  <si>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</si>
  <si>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</si>
  <si>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</si>
  <si>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</si>
  <si>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</si>
  <si>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</si>
  <si>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</si>
  <si>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</si>
  <si>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</si>
  <si>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</si>
  <si>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</si>
  <si>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</si>
  <si>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</si>
  <si>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</si>
  <si>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</si>
  <si>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</si>
  <si>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</si>
  <si>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</si>
  <si>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</si>
  <si>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</si>
  <si>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</si>
  <si>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</si>
  <si>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</si>
  <si>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</si>
  <si>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</si>
  <si>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</si>
  <si>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</si>
  <si>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</si>
  <si>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</si>
  <si>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</si>
  <si>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</si>
  <si>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</si>
  <si>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</si>
  <si>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</si>
  <si>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</si>
  <si>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</si>
  <si>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</si>
  <si>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</si>
  <si>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</si>
  <si>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</si>
  <si>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</si>
  <si>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</si>
  <si>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</si>
  <si>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</si>
  <si>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</si>
  <si>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</si>
  <si>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</si>
  <si>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</si>
  <si>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</si>
  <si>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</si>
  <si>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</si>
  <si>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</si>
  <si>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</si>
  <si>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</si>
  <si>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</si>
  <si>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</si>
  <si>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</si>
  <si>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</si>
  <si>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</si>
  <si>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</si>
  <si>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</si>
  <si>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</si>
  <si>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</si>
  <si>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</si>
  <si>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</si>
  <si>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</si>
  <si>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Eastern Cape: Nelson Mandela Bay(NMA) - Table C1 Quarterly Budget Summary for 4th Quarter ended 30 June 2020 (Figures Finalised as at 2020/07/30)</t>
  </si>
  <si>
    <t>Free State: Mangaung(MAN) - Table C1 Quarterly Budget Summary for 4th Quarter ended 30 June 2020 (Figures Finalised as at 2020/07/30)</t>
  </si>
  <si>
    <t>Gauteng: City of Ekurhuleni(EKU) - Table C1 Quarterly Budget Summary for 4th Quarter ended 30 June 2020 (Figures Finalised as at 2020/07/30)</t>
  </si>
  <si>
    <t>Gauteng: City of Johannesburg(JHB) - Table C1 Quarterly Budget Summary for 4th Quarter ended 30 June 2020 (Figures Finalised as at 2020/07/30)</t>
  </si>
  <si>
    <t>Gauteng: City of Tshwane(TSH) - Table C1 Quarterly Budget Summary for 4th Quarter ended 30 June 2020 (Figures Finalised as at 2020/07/30)</t>
  </si>
  <si>
    <t>Kwazulu-Natal: eThekwini(ETH) - Table C1 Quarterly Budget Summary for 4th Quarter ended 30 June 2020 (Figures Finalised as at 2020/07/30)</t>
  </si>
  <si>
    <t>Western Cape: Cape Town(CPT)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</si>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</sst>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19-20\01.%20National%20Publications\Section%2071\Q4\04.%20Final\04.%20High%20Level%20Summary%20Expenditure%20-%20Q4%202020%20-%208%20Aug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er Province"/>
      <sheetName val="Summary per Metro"/>
      <sheetName val="Summary per Top 19"/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9">
      <selection activeCell="V28" sqref="V28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24486266219</v>
      </c>
      <c r="C5" s="18">
        <v>0</v>
      </c>
      <c r="D5" s="58">
        <v>49940914123</v>
      </c>
      <c r="E5" s="59">
        <v>50020652139</v>
      </c>
      <c r="F5" s="59">
        <v>6292445777</v>
      </c>
      <c r="G5" s="59">
        <v>4052688380</v>
      </c>
      <c r="H5" s="59">
        <v>4417854556</v>
      </c>
      <c r="I5" s="59">
        <v>14762988713</v>
      </c>
      <c r="J5" s="59">
        <v>3877938140</v>
      </c>
      <c r="K5" s="59">
        <v>3314011668</v>
      </c>
      <c r="L5" s="59">
        <v>3794690286</v>
      </c>
      <c r="M5" s="59">
        <v>10986640094</v>
      </c>
      <c r="N5" s="59">
        <v>3977852576</v>
      </c>
      <c r="O5" s="59">
        <v>3979479800</v>
      </c>
      <c r="P5" s="59">
        <v>3840491754</v>
      </c>
      <c r="Q5" s="59">
        <v>11797824130</v>
      </c>
      <c r="R5" s="59">
        <v>4000930624</v>
      </c>
      <c r="S5" s="59">
        <v>3965323095</v>
      </c>
      <c r="T5" s="59">
        <v>3997156739</v>
      </c>
      <c r="U5" s="59">
        <v>11963410458</v>
      </c>
      <c r="V5" s="59">
        <v>49510863395</v>
      </c>
      <c r="W5" s="59">
        <v>50020652149</v>
      </c>
      <c r="X5" s="59">
        <v>-509788754</v>
      </c>
      <c r="Y5" s="60">
        <v>-1.02</v>
      </c>
      <c r="Z5" s="61">
        <v>50020652139</v>
      </c>
    </row>
    <row r="6" spans="1:26" ht="12.75">
      <c r="A6" s="57" t="s">
        <v>32</v>
      </c>
      <c r="B6" s="18">
        <v>64097158362</v>
      </c>
      <c r="C6" s="18">
        <v>0</v>
      </c>
      <c r="D6" s="58">
        <v>144749862815</v>
      </c>
      <c r="E6" s="59">
        <v>143969624937</v>
      </c>
      <c r="F6" s="59">
        <v>10438202743</v>
      </c>
      <c r="G6" s="59">
        <v>10853644250</v>
      </c>
      <c r="H6" s="59">
        <v>10480535805</v>
      </c>
      <c r="I6" s="59">
        <v>31772382798</v>
      </c>
      <c r="J6" s="59">
        <v>9304177876</v>
      </c>
      <c r="K6" s="59">
        <v>8850851670</v>
      </c>
      <c r="L6" s="59">
        <v>9976503174</v>
      </c>
      <c r="M6" s="59">
        <v>28131532720</v>
      </c>
      <c r="N6" s="59">
        <v>11161690654</v>
      </c>
      <c r="O6" s="59">
        <v>9264474749</v>
      </c>
      <c r="P6" s="59">
        <v>10042868033</v>
      </c>
      <c r="Q6" s="59">
        <v>30469033436</v>
      </c>
      <c r="R6" s="59">
        <v>10700476005</v>
      </c>
      <c r="S6" s="59">
        <v>9438661281</v>
      </c>
      <c r="T6" s="59">
        <v>9924830209</v>
      </c>
      <c r="U6" s="59">
        <v>30063967495</v>
      </c>
      <c r="V6" s="59">
        <v>120436916449</v>
      </c>
      <c r="W6" s="59">
        <v>134314624959</v>
      </c>
      <c r="X6" s="59">
        <v>-13877708510</v>
      </c>
      <c r="Y6" s="60">
        <v>-10.33</v>
      </c>
      <c r="Z6" s="61">
        <v>143969624937</v>
      </c>
    </row>
    <row r="7" spans="1:26" ht="12.75">
      <c r="A7" s="57" t="s">
        <v>33</v>
      </c>
      <c r="B7" s="18">
        <v>2047085992</v>
      </c>
      <c r="C7" s="18">
        <v>0</v>
      </c>
      <c r="D7" s="58">
        <v>2620958418</v>
      </c>
      <c r="E7" s="59">
        <v>2771785886</v>
      </c>
      <c r="F7" s="59">
        <v>249750658</v>
      </c>
      <c r="G7" s="59">
        <v>242563283</v>
      </c>
      <c r="H7" s="59">
        <v>276811597</v>
      </c>
      <c r="I7" s="59">
        <v>769125538</v>
      </c>
      <c r="J7" s="59">
        <v>203756449</v>
      </c>
      <c r="K7" s="59">
        <v>179544354</v>
      </c>
      <c r="L7" s="59">
        <v>191631062</v>
      </c>
      <c r="M7" s="59">
        <v>574931865</v>
      </c>
      <c r="N7" s="59">
        <v>269427610</v>
      </c>
      <c r="O7" s="59">
        <v>241685661</v>
      </c>
      <c r="P7" s="59">
        <v>423247983</v>
      </c>
      <c r="Q7" s="59">
        <v>934361254</v>
      </c>
      <c r="R7" s="59">
        <v>56485216</v>
      </c>
      <c r="S7" s="59">
        <v>373232351</v>
      </c>
      <c r="T7" s="59">
        <v>152181238</v>
      </c>
      <c r="U7" s="59">
        <v>581898805</v>
      </c>
      <c r="V7" s="59">
        <v>2860317462</v>
      </c>
      <c r="W7" s="59">
        <v>2771785889</v>
      </c>
      <c r="X7" s="59">
        <v>88531573</v>
      </c>
      <c r="Y7" s="60">
        <v>3.19</v>
      </c>
      <c r="Z7" s="61">
        <v>2771785886</v>
      </c>
    </row>
    <row r="8" spans="1:26" ht="12.75">
      <c r="A8" s="57" t="s">
        <v>34</v>
      </c>
      <c r="B8" s="18">
        <v>13014836923</v>
      </c>
      <c r="C8" s="18">
        <v>0</v>
      </c>
      <c r="D8" s="58">
        <v>28148654454</v>
      </c>
      <c r="E8" s="59">
        <v>35224982413</v>
      </c>
      <c r="F8" s="59">
        <v>8819362227</v>
      </c>
      <c r="G8" s="59">
        <v>886617757</v>
      </c>
      <c r="H8" s="59">
        <v>749966945</v>
      </c>
      <c r="I8" s="59">
        <v>10455946929</v>
      </c>
      <c r="J8" s="59">
        <v>1140097540</v>
      </c>
      <c r="K8" s="59">
        <v>972860561</v>
      </c>
      <c r="L8" s="59">
        <v>5321755455</v>
      </c>
      <c r="M8" s="59">
        <v>7434713556</v>
      </c>
      <c r="N8" s="59">
        <v>779381737</v>
      </c>
      <c r="O8" s="59">
        <v>741897542</v>
      </c>
      <c r="P8" s="59">
        <v>6717579935</v>
      </c>
      <c r="Q8" s="59">
        <v>8238859214</v>
      </c>
      <c r="R8" s="59">
        <v>2100074638</v>
      </c>
      <c r="S8" s="59">
        <v>1047645006</v>
      </c>
      <c r="T8" s="59">
        <v>1292096090</v>
      </c>
      <c r="U8" s="59">
        <v>4439815734</v>
      </c>
      <c r="V8" s="59">
        <v>30569335433</v>
      </c>
      <c r="W8" s="59">
        <v>35224982420</v>
      </c>
      <c r="X8" s="59">
        <v>-4655646987</v>
      </c>
      <c r="Y8" s="60">
        <v>-13.22</v>
      </c>
      <c r="Z8" s="61">
        <v>35224982413</v>
      </c>
    </row>
    <row r="9" spans="1:26" ht="12.75">
      <c r="A9" s="57" t="s">
        <v>35</v>
      </c>
      <c r="B9" s="18">
        <v>39138896791</v>
      </c>
      <c r="C9" s="18">
        <v>0</v>
      </c>
      <c r="D9" s="58">
        <v>26630124194</v>
      </c>
      <c r="E9" s="59">
        <v>29248307825</v>
      </c>
      <c r="F9" s="59">
        <v>1108266557</v>
      </c>
      <c r="G9" s="59">
        <v>5009052431</v>
      </c>
      <c r="H9" s="59">
        <v>830138216</v>
      </c>
      <c r="I9" s="59">
        <v>6947457204</v>
      </c>
      <c r="J9" s="59">
        <v>1488270606</v>
      </c>
      <c r="K9" s="59">
        <v>1413795857</v>
      </c>
      <c r="L9" s="59">
        <v>4216299107</v>
      </c>
      <c r="M9" s="59">
        <v>7118365570</v>
      </c>
      <c r="N9" s="59">
        <v>2249135079</v>
      </c>
      <c r="O9" s="59">
        <v>1743361700</v>
      </c>
      <c r="P9" s="59">
        <v>2558338455</v>
      </c>
      <c r="Q9" s="59">
        <v>6550835234</v>
      </c>
      <c r="R9" s="59">
        <v>1149855615</v>
      </c>
      <c r="S9" s="59">
        <v>284498938</v>
      </c>
      <c r="T9" s="59">
        <v>2476456810</v>
      </c>
      <c r="U9" s="59">
        <v>3910811363</v>
      </c>
      <c r="V9" s="59">
        <v>24527469371</v>
      </c>
      <c r="W9" s="59">
        <v>29248293824</v>
      </c>
      <c r="X9" s="59">
        <v>-4720824453</v>
      </c>
      <c r="Y9" s="60">
        <v>-16.14</v>
      </c>
      <c r="Z9" s="61">
        <v>29248307825</v>
      </c>
    </row>
    <row r="10" spans="1:26" ht="20.25">
      <c r="A10" s="62" t="s">
        <v>90</v>
      </c>
      <c r="B10" s="63">
        <f>SUM(B5:B9)</f>
        <v>142784244287</v>
      </c>
      <c r="C10" s="63">
        <f>SUM(C5:C9)</f>
        <v>0</v>
      </c>
      <c r="D10" s="64">
        <f aca="true" t="shared" si="0" ref="D10:Z10">SUM(D5:D9)</f>
        <v>252090514004</v>
      </c>
      <c r="E10" s="65">
        <f t="shared" si="0"/>
        <v>261235353200</v>
      </c>
      <c r="F10" s="65">
        <f t="shared" si="0"/>
        <v>26908027962</v>
      </c>
      <c r="G10" s="65">
        <f t="shared" si="0"/>
        <v>21044566101</v>
      </c>
      <c r="H10" s="65">
        <f t="shared" si="0"/>
        <v>16755307119</v>
      </c>
      <c r="I10" s="65">
        <f t="shared" si="0"/>
        <v>64707901182</v>
      </c>
      <c r="J10" s="65">
        <f t="shared" si="0"/>
        <v>16014240611</v>
      </c>
      <c r="K10" s="65">
        <f t="shared" si="0"/>
        <v>14731064110</v>
      </c>
      <c r="L10" s="65">
        <f t="shared" si="0"/>
        <v>23500879084</v>
      </c>
      <c r="M10" s="65">
        <f t="shared" si="0"/>
        <v>54246183805</v>
      </c>
      <c r="N10" s="65">
        <f t="shared" si="0"/>
        <v>18437487656</v>
      </c>
      <c r="O10" s="65">
        <f t="shared" si="0"/>
        <v>15970899452</v>
      </c>
      <c r="P10" s="65">
        <f t="shared" si="0"/>
        <v>23582526160</v>
      </c>
      <c r="Q10" s="65">
        <f t="shared" si="0"/>
        <v>57990913268</v>
      </c>
      <c r="R10" s="65">
        <f t="shared" si="0"/>
        <v>18007822098</v>
      </c>
      <c r="S10" s="65">
        <f t="shared" si="0"/>
        <v>15109360671</v>
      </c>
      <c r="T10" s="65">
        <f t="shared" si="0"/>
        <v>17842721086</v>
      </c>
      <c r="U10" s="65">
        <f t="shared" si="0"/>
        <v>50959903855</v>
      </c>
      <c r="V10" s="65">
        <f t="shared" si="0"/>
        <v>227904902110</v>
      </c>
      <c r="W10" s="65">
        <f t="shared" si="0"/>
        <v>251580339241</v>
      </c>
      <c r="X10" s="65">
        <f t="shared" si="0"/>
        <v>-23675437131</v>
      </c>
      <c r="Y10" s="66">
        <f>+IF(W10&lt;&gt;0,(X10/W10)*100,0)</f>
        <v>-9.410686543482337</v>
      </c>
      <c r="Z10" s="67">
        <f t="shared" si="0"/>
        <v>261235353200</v>
      </c>
    </row>
    <row r="11" spans="1:26" ht="12.75">
      <c r="A11" s="57" t="s">
        <v>36</v>
      </c>
      <c r="B11" s="18">
        <v>33972006846</v>
      </c>
      <c r="C11" s="18">
        <v>0</v>
      </c>
      <c r="D11" s="58">
        <v>68666213468</v>
      </c>
      <c r="E11" s="59">
        <v>68578781006</v>
      </c>
      <c r="F11" s="59">
        <v>5041220636</v>
      </c>
      <c r="G11" s="59">
        <v>5057770875</v>
      </c>
      <c r="H11" s="59">
        <v>5123128824</v>
      </c>
      <c r="I11" s="59">
        <v>15222120335</v>
      </c>
      <c r="J11" s="59">
        <v>5010690470</v>
      </c>
      <c r="K11" s="59">
        <v>4976500282</v>
      </c>
      <c r="L11" s="59">
        <v>5016695844</v>
      </c>
      <c r="M11" s="59">
        <v>15003886596</v>
      </c>
      <c r="N11" s="59">
        <v>5667781164</v>
      </c>
      <c r="O11" s="59">
        <v>5093656874</v>
      </c>
      <c r="P11" s="59">
        <v>5551597129</v>
      </c>
      <c r="Q11" s="59">
        <v>16313035167</v>
      </c>
      <c r="R11" s="59">
        <v>5361218097</v>
      </c>
      <c r="S11" s="59">
        <v>5568426688</v>
      </c>
      <c r="T11" s="59">
        <v>5208562837</v>
      </c>
      <c r="U11" s="59">
        <v>16138207622</v>
      </c>
      <c r="V11" s="59">
        <v>62677249720</v>
      </c>
      <c r="W11" s="59">
        <v>68578781105</v>
      </c>
      <c r="X11" s="59">
        <v>-5901531385</v>
      </c>
      <c r="Y11" s="60">
        <v>-8.61</v>
      </c>
      <c r="Z11" s="61">
        <v>68578781006</v>
      </c>
    </row>
    <row r="12" spans="1:26" ht="12.75">
      <c r="A12" s="57" t="s">
        <v>37</v>
      </c>
      <c r="B12" s="18">
        <v>552667352</v>
      </c>
      <c r="C12" s="18">
        <v>0</v>
      </c>
      <c r="D12" s="58">
        <v>995613092</v>
      </c>
      <c r="E12" s="59">
        <v>994673115</v>
      </c>
      <c r="F12" s="59">
        <v>74919355</v>
      </c>
      <c r="G12" s="59">
        <v>70138160</v>
      </c>
      <c r="H12" s="59">
        <v>76309322</v>
      </c>
      <c r="I12" s="59">
        <v>221366837</v>
      </c>
      <c r="J12" s="59">
        <v>70140044</v>
      </c>
      <c r="K12" s="59">
        <v>59711741</v>
      </c>
      <c r="L12" s="59">
        <v>70107382</v>
      </c>
      <c r="M12" s="59">
        <v>199959167</v>
      </c>
      <c r="N12" s="59">
        <v>75664127</v>
      </c>
      <c r="O12" s="59">
        <v>70099293</v>
      </c>
      <c r="P12" s="59">
        <v>74610706</v>
      </c>
      <c r="Q12" s="59">
        <v>220374126</v>
      </c>
      <c r="R12" s="59">
        <v>63352431</v>
      </c>
      <c r="S12" s="59">
        <v>83631587</v>
      </c>
      <c r="T12" s="59">
        <v>66212339</v>
      </c>
      <c r="U12" s="59">
        <v>213196357</v>
      </c>
      <c r="V12" s="59">
        <v>854896487</v>
      </c>
      <c r="W12" s="59">
        <v>994673171</v>
      </c>
      <c r="X12" s="59">
        <v>-139776684</v>
      </c>
      <c r="Y12" s="60">
        <v>-14.05</v>
      </c>
      <c r="Z12" s="61">
        <v>994673115</v>
      </c>
    </row>
    <row r="13" spans="1:26" ht="12.75">
      <c r="A13" s="57" t="s">
        <v>91</v>
      </c>
      <c r="B13" s="18">
        <v>11035370667</v>
      </c>
      <c r="C13" s="18">
        <v>0</v>
      </c>
      <c r="D13" s="58">
        <v>16325517263</v>
      </c>
      <c r="E13" s="59">
        <v>16328468925</v>
      </c>
      <c r="F13" s="59">
        <v>1166559431</v>
      </c>
      <c r="G13" s="59">
        <v>1139039090</v>
      </c>
      <c r="H13" s="59">
        <v>1405088455</v>
      </c>
      <c r="I13" s="59">
        <v>3710686976</v>
      </c>
      <c r="J13" s="59">
        <v>1184390412</v>
      </c>
      <c r="K13" s="59">
        <v>1142276404</v>
      </c>
      <c r="L13" s="59">
        <v>1265049456</v>
      </c>
      <c r="M13" s="59">
        <v>3591716272</v>
      </c>
      <c r="N13" s="59">
        <v>1185121889</v>
      </c>
      <c r="O13" s="59">
        <v>1291351926</v>
      </c>
      <c r="P13" s="59">
        <v>1070787971</v>
      </c>
      <c r="Q13" s="59">
        <v>3547261786</v>
      </c>
      <c r="R13" s="59">
        <v>1203106828</v>
      </c>
      <c r="S13" s="59">
        <v>1524342083</v>
      </c>
      <c r="T13" s="59">
        <v>1047941796</v>
      </c>
      <c r="U13" s="59">
        <v>3775390707</v>
      </c>
      <c r="V13" s="59">
        <v>14625055741</v>
      </c>
      <c r="W13" s="59">
        <v>16328469660</v>
      </c>
      <c r="X13" s="59">
        <v>-1703413919</v>
      </c>
      <c r="Y13" s="60">
        <v>-10.43</v>
      </c>
      <c r="Z13" s="61">
        <v>16328468925</v>
      </c>
    </row>
    <row r="14" spans="1:26" ht="12.75">
      <c r="A14" s="57" t="s">
        <v>38</v>
      </c>
      <c r="B14" s="18">
        <v>3341969755</v>
      </c>
      <c r="C14" s="18">
        <v>0</v>
      </c>
      <c r="D14" s="58">
        <v>7631215281</v>
      </c>
      <c r="E14" s="59">
        <v>8617278631</v>
      </c>
      <c r="F14" s="59">
        <v>679906381</v>
      </c>
      <c r="G14" s="59">
        <v>410299772</v>
      </c>
      <c r="H14" s="59">
        <v>613244080</v>
      </c>
      <c r="I14" s="59">
        <v>1703450233</v>
      </c>
      <c r="J14" s="59">
        <v>418440594</v>
      </c>
      <c r="K14" s="59">
        <v>488637247</v>
      </c>
      <c r="L14" s="59">
        <v>443719908</v>
      </c>
      <c r="M14" s="59">
        <v>1350797749</v>
      </c>
      <c r="N14" s="59">
        <v>305220909</v>
      </c>
      <c r="O14" s="59">
        <v>874929341</v>
      </c>
      <c r="P14" s="59">
        <v>1046339441</v>
      </c>
      <c r="Q14" s="59">
        <v>2226489691</v>
      </c>
      <c r="R14" s="59">
        <v>485792186</v>
      </c>
      <c r="S14" s="59">
        <v>679070247</v>
      </c>
      <c r="T14" s="59">
        <v>711555205</v>
      </c>
      <c r="U14" s="59">
        <v>1876417638</v>
      </c>
      <c r="V14" s="59">
        <v>7157155311</v>
      </c>
      <c r="W14" s="59">
        <v>8617278620</v>
      </c>
      <c r="X14" s="59">
        <v>-1460123309</v>
      </c>
      <c r="Y14" s="60">
        <v>-16.94</v>
      </c>
      <c r="Z14" s="61">
        <v>8617278631</v>
      </c>
    </row>
    <row r="15" spans="1:26" ht="12.75">
      <c r="A15" s="57" t="s">
        <v>39</v>
      </c>
      <c r="B15" s="18">
        <v>40876638979</v>
      </c>
      <c r="C15" s="18">
        <v>0</v>
      </c>
      <c r="D15" s="58">
        <v>85346817043</v>
      </c>
      <c r="E15" s="59">
        <v>81049155994</v>
      </c>
      <c r="F15" s="59">
        <v>6459118545</v>
      </c>
      <c r="G15" s="59">
        <v>8625466744</v>
      </c>
      <c r="H15" s="59">
        <v>8184861506</v>
      </c>
      <c r="I15" s="59">
        <v>23269446795</v>
      </c>
      <c r="J15" s="59">
        <v>5830370362</v>
      </c>
      <c r="K15" s="59">
        <v>5028380192</v>
      </c>
      <c r="L15" s="59">
        <v>5582574788</v>
      </c>
      <c r="M15" s="59">
        <v>16441325342</v>
      </c>
      <c r="N15" s="59">
        <v>5811161278</v>
      </c>
      <c r="O15" s="59">
        <v>5710733670</v>
      </c>
      <c r="P15" s="59">
        <v>4609028312</v>
      </c>
      <c r="Q15" s="59">
        <v>16130923260</v>
      </c>
      <c r="R15" s="59">
        <v>6795410727</v>
      </c>
      <c r="S15" s="59">
        <v>3863083610</v>
      </c>
      <c r="T15" s="59">
        <v>9414924363</v>
      </c>
      <c r="U15" s="59">
        <v>20073418700</v>
      </c>
      <c r="V15" s="59">
        <v>75915114097</v>
      </c>
      <c r="W15" s="59">
        <v>81049155490</v>
      </c>
      <c r="X15" s="59">
        <v>-5134041393</v>
      </c>
      <c r="Y15" s="60">
        <v>-6.33</v>
      </c>
      <c r="Z15" s="61">
        <v>81049155994</v>
      </c>
    </row>
    <row r="16" spans="1:26" ht="12.75">
      <c r="A16" s="57" t="s">
        <v>34</v>
      </c>
      <c r="B16" s="18">
        <v>1612374826</v>
      </c>
      <c r="C16" s="18">
        <v>0</v>
      </c>
      <c r="D16" s="58">
        <v>2210388916</v>
      </c>
      <c r="E16" s="59">
        <v>2438752574</v>
      </c>
      <c r="F16" s="59">
        <v>55787701</v>
      </c>
      <c r="G16" s="59">
        <v>137810633</v>
      </c>
      <c r="H16" s="59">
        <v>183056022</v>
      </c>
      <c r="I16" s="59">
        <v>376654356</v>
      </c>
      <c r="J16" s="59">
        <v>175931754</v>
      </c>
      <c r="K16" s="59">
        <v>107179151</v>
      </c>
      <c r="L16" s="59">
        <v>133060710</v>
      </c>
      <c r="M16" s="59">
        <v>416171615</v>
      </c>
      <c r="N16" s="59">
        <v>183658001</v>
      </c>
      <c r="O16" s="59">
        <v>168615881</v>
      </c>
      <c r="P16" s="59">
        <v>134947621</v>
      </c>
      <c r="Q16" s="59">
        <v>487221503</v>
      </c>
      <c r="R16" s="59">
        <v>152442574</v>
      </c>
      <c r="S16" s="59">
        <v>207201459</v>
      </c>
      <c r="T16" s="59">
        <v>236288526</v>
      </c>
      <c r="U16" s="59">
        <v>595932559</v>
      </c>
      <c r="V16" s="59">
        <v>1875980033</v>
      </c>
      <c r="W16" s="59">
        <v>2438752591</v>
      </c>
      <c r="X16" s="59">
        <v>-562772558</v>
      </c>
      <c r="Y16" s="60">
        <v>-23.08</v>
      </c>
      <c r="Z16" s="61">
        <v>2438752574</v>
      </c>
    </row>
    <row r="17" spans="1:26" ht="12.75">
      <c r="A17" s="57" t="s">
        <v>40</v>
      </c>
      <c r="B17" s="18">
        <v>30900603897</v>
      </c>
      <c r="C17" s="18">
        <v>0</v>
      </c>
      <c r="D17" s="58">
        <v>56124853486</v>
      </c>
      <c r="E17" s="59">
        <v>68231167142</v>
      </c>
      <c r="F17" s="59">
        <v>2275591896</v>
      </c>
      <c r="G17" s="59">
        <v>2488749310</v>
      </c>
      <c r="H17" s="59">
        <v>7384519643</v>
      </c>
      <c r="I17" s="59">
        <v>12148860849</v>
      </c>
      <c r="J17" s="59">
        <v>5237393556</v>
      </c>
      <c r="K17" s="59">
        <v>4106772102</v>
      </c>
      <c r="L17" s="59">
        <v>5299504848</v>
      </c>
      <c r="M17" s="59">
        <v>14643670506</v>
      </c>
      <c r="N17" s="59">
        <v>4839763105</v>
      </c>
      <c r="O17" s="59">
        <v>5828263132</v>
      </c>
      <c r="P17" s="59">
        <v>3735951711</v>
      </c>
      <c r="Q17" s="59">
        <v>14403977948</v>
      </c>
      <c r="R17" s="59">
        <v>3789072680</v>
      </c>
      <c r="S17" s="59">
        <v>4879315396</v>
      </c>
      <c r="T17" s="59">
        <v>6960948333</v>
      </c>
      <c r="U17" s="59">
        <v>15629336409</v>
      </c>
      <c r="V17" s="59">
        <v>56825845712</v>
      </c>
      <c r="W17" s="59">
        <v>68231167652</v>
      </c>
      <c r="X17" s="59">
        <v>-11405321940</v>
      </c>
      <c r="Y17" s="60">
        <v>-16.72</v>
      </c>
      <c r="Z17" s="61">
        <v>68231167142</v>
      </c>
    </row>
    <row r="18" spans="1:26" ht="12.75">
      <c r="A18" s="68" t="s">
        <v>41</v>
      </c>
      <c r="B18" s="69">
        <f>SUM(B11:B17)</f>
        <v>122291632322</v>
      </c>
      <c r="C18" s="69">
        <f>SUM(C11:C17)</f>
        <v>0</v>
      </c>
      <c r="D18" s="70">
        <f aca="true" t="shared" si="1" ref="D18:Z18">SUM(D11:D17)</f>
        <v>237300618549</v>
      </c>
      <c r="E18" s="71">
        <f t="shared" si="1"/>
        <v>246238277387</v>
      </c>
      <c r="F18" s="71">
        <f t="shared" si="1"/>
        <v>15753103945</v>
      </c>
      <c r="G18" s="71">
        <f t="shared" si="1"/>
        <v>17929274584</v>
      </c>
      <c r="H18" s="71">
        <f t="shared" si="1"/>
        <v>22970207852</v>
      </c>
      <c r="I18" s="71">
        <f t="shared" si="1"/>
        <v>56652586381</v>
      </c>
      <c r="J18" s="71">
        <f t="shared" si="1"/>
        <v>17927357192</v>
      </c>
      <c r="K18" s="71">
        <f t="shared" si="1"/>
        <v>15909457119</v>
      </c>
      <c r="L18" s="71">
        <f t="shared" si="1"/>
        <v>17810712936</v>
      </c>
      <c r="M18" s="71">
        <f t="shared" si="1"/>
        <v>51647527247</v>
      </c>
      <c r="N18" s="71">
        <f t="shared" si="1"/>
        <v>18068370473</v>
      </c>
      <c r="O18" s="71">
        <f t="shared" si="1"/>
        <v>19037650117</v>
      </c>
      <c r="P18" s="71">
        <f t="shared" si="1"/>
        <v>16223262891</v>
      </c>
      <c r="Q18" s="71">
        <f t="shared" si="1"/>
        <v>53329283481</v>
      </c>
      <c r="R18" s="71">
        <f t="shared" si="1"/>
        <v>17850395523</v>
      </c>
      <c r="S18" s="71">
        <f t="shared" si="1"/>
        <v>16805071070</v>
      </c>
      <c r="T18" s="71">
        <f t="shared" si="1"/>
        <v>23646433399</v>
      </c>
      <c r="U18" s="71">
        <f t="shared" si="1"/>
        <v>58301899992</v>
      </c>
      <c r="V18" s="71">
        <f t="shared" si="1"/>
        <v>219931297101</v>
      </c>
      <c r="W18" s="71">
        <f t="shared" si="1"/>
        <v>246238278289</v>
      </c>
      <c r="X18" s="71">
        <f t="shared" si="1"/>
        <v>-26306981188</v>
      </c>
      <c r="Y18" s="66">
        <f>+IF(W18&lt;&gt;0,(X18/W18)*100,0)</f>
        <v>-10.683546591860324</v>
      </c>
      <c r="Z18" s="72">
        <f t="shared" si="1"/>
        <v>246238277387</v>
      </c>
    </row>
    <row r="19" spans="1:26" ht="12.75">
      <c r="A19" s="68" t="s">
        <v>42</v>
      </c>
      <c r="B19" s="73">
        <f>+B10-B18</f>
        <v>20492611965</v>
      </c>
      <c r="C19" s="73">
        <f>+C10-C18</f>
        <v>0</v>
      </c>
      <c r="D19" s="74">
        <f aca="true" t="shared" si="2" ref="D19:Z19">+D10-D18</f>
        <v>14789895455</v>
      </c>
      <c r="E19" s="75">
        <f t="shared" si="2"/>
        <v>14997075813</v>
      </c>
      <c r="F19" s="75">
        <f t="shared" si="2"/>
        <v>11154924017</v>
      </c>
      <c r="G19" s="75">
        <f t="shared" si="2"/>
        <v>3115291517</v>
      </c>
      <c r="H19" s="75">
        <f t="shared" si="2"/>
        <v>-6214900733</v>
      </c>
      <c r="I19" s="75">
        <f t="shared" si="2"/>
        <v>8055314801</v>
      </c>
      <c r="J19" s="75">
        <f t="shared" si="2"/>
        <v>-1913116581</v>
      </c>
      <c r="K19" s="75">
        <f t="shared" si="2"/>
        <v>-1178393009</v>
      </c>
      <c r="L19" s="75">
        <f t="shared" si="2"/>
        <v>5690166148</v>
      </c>
      <c r="M19" s="75">
        <f t="shared" si="2"/>
        <v>2598656558</v>
      </c>
      <c r="N19" s="75">
        <f t="shared" si="2"/>
        <v>369117183</v>
      </c>
      <c r="O19" s="75">
        <f t="shared" si="2"/>
        <v>-3066750665</v>
      </c>
      <c r="P19" s="75">
        <f t="shared" si="2"/>
        <v>7359263269</v>
      </c>
      <c r="Q19" s="75">
        <f t="shared" si="2"/>
        <v>4661629787</v>
      </c>
      <c r="R19" s="75">
        <f t="shared" si="2"/>
        <v>157426575</v>
      </c>
      <c r="S19" s="75">
        <f t="shared" si="2"/>
        <v>-1695710399</v>
      </c>
      <c r="T19" s="75">
        <f t="shared" si="2"/>
        <v>-5803712313</v>
      </c>
      <c r="U19" s="75">
        <f t="shared" si="2"/>
        <v>-7341996137</v>
      </c>
      <c r="V19" s="75">
        <f t="shared" si="2"/>
        <v>7973605009</v>
      </c>
      <c r="W19" s="75">
        <f>IF(E10=E18,0,W10-W18)</f>
        <v>5342060952</v>
      </c>
      <c r="X19" s="75">
        <f t="shared" si="2"/>
        <v>2631544057</v>
      </c>
      <c r="Y19" s="76">
        <f>+IF(W19&lt;&gt;0,(X19/W19)*100,0)</f>
        <v>49.26083922750419</v>
      </c>
      <c r="Z19" s="77">
        <f t="shared" si="2"/>
        <v>14997075813</v>
      </c>
    </row>
    <row r="20" spans="1:26" ht="20.25">
      <c r="A20" s="78" t="s">
        <v>43</v>
      </c>
      <c r="B20" s="79">
        <v>7603652131</v>
      </c>
      <c r="C20" s="79">
        <v>0</v>
      </c>
      <c r="D20" s="80">
        <v>16398030213</v>
      </c>
      <c r="E20" s="81">
        <v>15067257103</v>
      </c>
      <c r="F20" s="81">
        <v>228022259</v>
      </c>
      <c r="G20" s="81">
        <v>178340845</v>
      </c>
      <c r="H20" s="81">
        <v>292709590</v>
      </c>
      <c r="I20" s="81">
        <v>699072694</v>
      </c>
      <c r="J20" s="81">
        <v>853595813</v>
      </c>
      <c r="K20" s="81">
        <v>727428289</v>
      </c>
      <c r="L20" s="81">
        <v>1193512421</v>
      </c>
      <c r="M20" s="81">
        <v>2774536523</v>
      </c>
      <c r="N20" s="81">
        <v>367581208</v>
      </c>
      <c r="O20" s="81">
        <v>698576348</v>
      </c>
      <c r="P20" s="81">
        <v>846784268</v>
      </c>
      <c r="Q20" s="81">
        <v>1912941824</v>
      </c>
      <c r="R20" s="81">
        <v>1278020942</v>
      </c>
      <c r="S20" s="81">
        <v>259865265</v>
      </c>
      <c r="T20" s="81">
        <v>671948034</v>
      </c>
      <c r="U20" s="81">
        <v>2209834241</v>
      </c>
      <c r="V20" s="81">
        <v>7596385282</v>
      </c>
      <c r="W20" s="81">
        <v>15067257099</v>
      </c>
      <c r="X20" s="81">
        <v>-7470871817</v>
      </c>
      <c r="Y20" s="82">
        <v>-49.58</v>
      </c>
      <c r="Z20" s="83">
        <v>15067257103</v>
      </c>
    </row>
    <row r="21" spans="1:26" ht="41.25">
      <c r="A21" s="84" t="s">
        <v>92</v>
      </c>
      <c r="B21" s="85">
        <v>1851487329</v>
      </c>
      <c r="C21" s="85">
        <v>0</v>
      </c>
      <c r="D21" s="86">
        <v>1436499235</v>
      </c>
      <c r="E21" s="87">
        <v>945379629</v>
      </c>
      <c r="F21" s="87">
        <v>82814054</v>
      </c>
      <c r="G21" s="87">
        <v>138372413</v>
      </c>
      <c r="H21" s="87">
        <v>129928905</v>
      </c>
      <c r="I21" s="87">
        <v>351115372</v>
      </c>
      <c r="J21" s="87">
        <v>154223872</v>
      </c>
      <c r="K21" s="87">
        <v>37924828</v>
      </c>
      <c r="L21" s="87">
        <v>78900903</v>
      </c>
      <c r="M21" s="87">
        <v>271049603</v>
      </c>
      <c r="N21" s="87">
        <v>98057488</v>
      </c>
      <c r="O21" s="87">
        <v>113525164</v>
      </c>
      <c r="P21" s="87">
        <v>54737624</v>
      </c>
      <c r="Q21" s="87">
        <v>266320276</v>
      </c>
      <c r="R21" s="87">
        <v>117310405</v>
      </c>
      <c r="S21" s="87">
        <v>91477931</v>
      </c>
      <c r="T21" s="87">
        <v>199206646</v>
      </c>
      <c r="U21" s="87">
        <v>407994982</v>
      </c>
      <c r="V21" s="87">
        <v>1296480233</v>
      </c>
      <c r="W21" s="87">
        <v>945379624</v>
      </c>
      <c r="X21" s="87">
        <v>351100609</v>
      </c>
      <c r="Y21" s="88">
        <v>37.14</v>
      </c>
      <c r="Z21" s="89">
        <v>945379629</v>
      </c>
    </row>
    <row r="22" spans="1:26" ht="12.75">
      <c r="A22" s="90" t="s">
        <v>93</v>
      </c>
      <c r="B22" s="91">
        <f>SUM(B19:B21)</f>
        <v>29947751425</v>
      </c>
      <c r="C22" s="91">
        <f>SUM(C19:C21)</f>
        <v>0</v>
      </c>
      <c r="D22" s="92">
        <f aca="true" t="shared" si="3" ref="D22:Z22">SUM(D19:D21)</f>
        <v>32624424903</v>
      </c>
      <c r="E22" s="93">
        <f t="shared" si="3"/>
        <v>31009712545</v>
      </c>
      <c r="F22" s="93">
        <f t="shared" si="3"/>
        <v>11465760330</v>
      </c>
      <c r="G22" s="93">
        <f t="shared" si="3"/>
        <v>3432004775</v>
      </c>
      <c r="H22" s="93">
        <f t="shared" si="3"/>
        <v>-5792262238</v>
      </c>
      <c r="I22" s="93">
        <f t="shared" si="3"/>
        <v>9105502867</v>
      </c>
      <c r="J22" s="93">
        <f t="shared" si="3"/>
        <v>-905296896</v>
      </c>
      <c r="K22" s="93">
        <f t="shared" si="3"/>
        <v>-413039892</v>
      </c>
      <c r="L22" s="93">
        <f t="shared" si="3"/>
        <v>6962579472</v>
      </c>
      <c r="M22" s="93">
        <f t="shared" si="3"/>
        <v>5644242684</v>
      </c>
      <c r="N22" s="93">
        <f t="shared" si="3"/>
        <v>834755879</v>
      </c>
      <c r="O22" s="93">
        <f t="shared" si="3"/>
        <v>-2254649153</v>
      </c>
      <c r="P22" s="93">
        <f t="shared" si="3"/>
        <v>8260785161</v>
      </c>
      <c r="Q22" s="93">
        <f t="shared" si="3"/>
        <v>6840891887</v>
      </c>
      <c r="R22" s="93">
        <f t="shared" si="3"/>
        <v>1552757922</v>
      </c>
      <c r="S22" s="93">
        <f t="shared" si="3"/>
        <v>-1344367203</v>
      </c>
      <c r="T22" s="93">
        <f t="shared" si="3"/>
        <v>-4932557633</v>
      </c>
      <c r="U22" s="93">
        <f t="shared" si="3"/>
        <v>-4724166914</v>
      </c>
      <c r="V22" s="93">
        <f t="shared" si="3"/>
        <v>16866470524</v>
      </c>
      <c r="W22" s="93">
        <f t="shared" si="3"/>
        <v>21354697675</v>
      </c>
      <c r="X22" s="93">
        <f t="shared" si="3"/>
        <v>-4488227151</v>
      </c>
      <c r="Y22" s="94">
        <f>+IF(W22&lt;&gt;0,(X22/W22)*100,0)</f>
        <v>-21.017516704319252</v>
      </c>
      <c r="Z22" s="95">
        <f t="shared" si="3"/>
        <v>31009712545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29947751425</v>
      </c>
      <c r="C24" s="73">
        <f>SUM(C22:C23)</f>
        <v>0</v>
      </c>
      <c r="D24" s="74">
        <f aca="true" t="shared" si="4" ref="D24:Z24">SUM(D22:D23)</f>
        <v>32624424903</v>
      </c>
      <c r="E24" s="75">
        <f t="shared" si="4"/>
        <v>31009712545</v>
      </c>
      <c r="F24" s="75">
        <f t="shared" si="4"/>
        <v>11465760330</v>
      </c>
      <c r="G24" s="75">
        <f t="shared" si="4"/>
        <v>3432004775</v>
      </c>
      <c r="H24" s="75">
        <f t="shared" si="4"/>
        <v>-5792262238</v>
      </c>
      <c r="I24" s="75">
        <f t="shared" si="4"/>
        <v>9105502867</v>
      </c>
      <c r="J24" s="75">
        <f t="shared" si="4"/>
        <v>-905296896</v>
      </c>
      <c r="K24" s="75">
        <f t="shared" si="4"/>
        <v>-413039892</v>
      </c>
      <c r="L24" s="75">
        <f t="shared" si="4"/>
        <v>6962579472</v>
      </c>
      <c r="M24" s="75">
        <f t="shared" si="4"/>
        <v>5644242684</v>
      </c>
      <c r="N24" s="75">
        <f t="shared" si="4"/>
        <v>834755879</v>
      </c>
      <c r="O24" s="75">
        <f t="shared" si="4"/>
        <v>-2254649153</v>
      </c>
      <c r="P24" s="75">
        <f t="shared" si="4"/>
        <v>8260785161</v>
      </c>
      <c r="Q24" s="75">
        <f t="shared" si="4"/>
        <v>6840891887</v>
      </c>
      <c r="R24" s="75">
        <f t="shared" si="4"/>
        <v>1552757922</v>
      </c>
      <c r="S24" s="75">
        <f t="shared" si="4"/>
        <v>-1344367203</v>
      </c>
      <c r="T24" s="75">
        <f t="shared" si="4"/>
        <v>-4932557633</v>
      </c>
      <c r="U24" s="75">
        <f t="shared" si="4"/>
        <v>-4724166914</v>
      </c>
      <c r="V24" s="75">
        <f t="shared" si="4"/>
        <v>16866470524</v>
      </c>
      <c r="W24" s="75">
        <f t="shared" si="4"/>
        <v>21354697675</v>
      </c>
      <c r="X24" s="75">
        <f t="shared" si="4"/>
        <v>-4488227151</v>
      </c>
      <c r="Y24" s="76">
        <f>+IF(W24&lt;&gt;0,(X24/W24)*100,0)</f>
        <v>-21.017516704319252</v>
      </c>
      <c r="Z24" s="77">
        <f t="shared" si="4"/>
        <v>31009712545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7796883301</v>
      </c>
      <c r="C27" s="21">
        <v>0</v>
      </c>
      <c r="D27" s="103">
        <v>40539919009</v>
      </c>
      <c r="E27" s="104">
        <v>31014934143</v>
      </c>
      <c r="F27" s="104">
        <v>4204372140</v>
      </c>
      <c r="G27" s="104">
        <v>849458296</v>
      </c>
      <c r="H27" s="104">
        <v>738358771</v>
      </c>
      <c r="I27" s="104">
        <f>SUM(BUF:CPT!I27)</f>
        <v>2413816207</v>
      </c>
      <c r="J27" s="104">
        <v>1513431592</v>
      </c>
      <c r="K27" s="104">
        <v>402805502</v>
      </c>
      <c r="L27" s="104">
        <v>1315377667</v>
      </c>
      <c r="M27" s="104">
        <f>SUM(BUF:CPT!M27)</f>
        <v>3231614761</v>
      </c>
      <c r="N27" s="104">
        <v>828419678</v>
      </c>
      <c r="O27" s="104">
        <v>1243861477</v>
      </c>
      <c r="P27" s="104">
        <v>1396914936</v>
      </c>
      <c r="Q27" s="104">
        <f>SUM(BUF:CPT!Q27)</f>
        <v>3469196091</v>
      </c>
      <c r="R27" s="104">
        <v>1065053618</v>
      </c>
      <c r="S27" s="104">
        <v>13709819550</v>
      </c>
      <c r="T27" s="104">
        <v>1582272510</v>
      </c>
      <c r="U27" s="104">
        <f>SUM(BUF:CPT!U27)</f>
        <v>4880719693</v>
      </c>
      <c r="V27" s="104">
        <f>I27+M27+Q27+U27</f>
        <v>13995346752</v>
      </c>
      <c r="W27" s="104">
        <v>31014934202</v>
      </c>
      <c r="X27" s="104">
        <v>-2164788465</v>
      </c>
      <c r="Y27" s="105">
        <v>-6.98</v>
      </c>
      <c r="Z27" s="106">
        <v>31014934143</v>
      </c>
    </row>
    <row r="28" spans="1:26" ht="12.75">
      <c r="A28" s="107" t="s">
        <v>47</v>
      </c>
      <c r="B28" s="18">
        <v>3741919278</v>
      </c>
      <c r="C28" s="18">
        <v>0</v>
      </c>
      <c r="D28" s="58">
        <v>15866589207</v>
      </c>
      <c r="E28" s="59">
        <v>13639705449</v>
      </c>
      <c r="F28" s="59">
        <v>929113424</v>
      </c>
      <c r="G28" s="59">
        <v>431337604</v>
      </c>
      <c r="H28" s="59">
        <v>308615292</v>
      </c>
      <c r="I28" s="59">
        <v>1669066320</v>
      </c>
      <c r="J28" s="59">
        <v>590966045</v>
      </c>
      <c r="K28" s="59">
        <v>193757073</v>
      </c>
      <c r="L28" s="59">
        <v>754667261</v>
      </c>
      <c r="M28" s="59">
        <v>1539390379</v>
      </c>
      <c r="N28" s="59">
        <v>631611910</v>
      </c>
      <c r="O28" s="59">
        <v>379116837</v>
      </c>
      <c r="P28" s="59">
        <v>522734175</v>
      </c>
      <c r="Q28" s="59">
        <v>1533462922</v>
      </c>
      <c r="R28" s="59">
        <v>371649203</v>
      </c>
      <c r="S28" s="59">
        <v>426928726</v>
      </c>
      <c r="T28" s="59">
        <v>987553720</v>
      </c>
      <c r="U28" s="59">
        <v>1786131649</v>
      </c>
      <c r="V28" s="59">
        <v>6528051270</v>
      </c>
      <c r="W28" s="59">
        <v>13371813917</v>
      </c>
      <c r="X28" s="59">
        <v>-6843762647</v>
      </c>
      <c r="Y28" s="60">
        <v>-51.18</v>
      </c>
      <c r="Z28" s="61">
        <v>13639705449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4881189478</v>
      </c>
      <c r="C30" s="18">
        <v>0</v>
      </c>
      <c r="D30" s="58">
        <v>15479438738</v>
      </c>
      <c r="E30" s="59">
        <v>9611571021</v>
      </c>
      <c r="F30" s="59">
        <v>126568478</v>
      </c>
      <c r="G30" s="59">
        <v>205690285</v>
      </c>
      <c r="H30" s="59">
        <v>411996405</v>
      </c>
      <c r="I30" s="59">
        <v>744255168</v>
      </c>
      <c r="J30" s="59">
        <v>480537710</v>
      </c>
      <c r="K30" s="59">
        <v>268110379</v>
      </c>
      <c r="L30" s="59">
        <v>519261778</v>
      </c>
      <c r="M30" s="59">
        <v>1267909867</v>
      </c>
      <c r="N30" s="59">
        <v>168783985</v>
      </c>
      <c r="O30" s="59">
        <v>713626023</v>
      </c>
      <c r="P30" s="59">
        <v>519434769</v>
      </c>
      <c r="Q30" s="59">
        <v>1401844777</v>
      </c>
      <c r="R30" s="59">
        <v>579641500</v>
      </c>
      <c r="S30" s="59">
        <v>358684084</v>
      </c>
      <c r="T30" s="59">
        <v>772751328</v>
      </c>
      <c r="U30" s="59">
        <v>1711076912</v>
      </c>
      <c r="V30" s="59">
        <v>5125086724</v>
      </c>
      <c r="W30" s="59">
        <v>9611571041</v>
      </c>
      <c r="X30" s="59">
        <v>-4486484317</v>
      </c>
      <c r="Y30" s="60">
        <v>-46.68</v>
      </c>
      <c r="Z30" s="61">
        <v>9611571021</v>
      </c>
    </row>
    <row r="31" spans="1:26" ht="12.75">
      <c r="A31" s="57" t="s">
        <v>49</v>
      </c>
      <c r="B31" s="18">
        <v>1280329253</v>
      </c>
      <c r="C31" s="18">
        <v>0</v>
      </c>
      <c r="D31" s="58">
        <v>4819862345</v>
      </c>
      <c r="E31" s="59">
        <v>4085221087</v>
      </c>
      <c r="F31" s="59">
        <v>1738574547</v>
      </c>
      <c r="G31" s="59">
        <v>196203745</v>
      </c>
      <c r="H31" s="59">
        <v>13259101</v>
      </c>
      <c r="I31" s="59">
        <v>1948037393</v>
      </c>
      <c r="J31" s="59">
        <v>512400341</v>
      </c>
      <c r="K31" s="59">
        <v>106795787</v>
      </c>
      <c r="L31" s="59">
        <v>259078281</v>
      </c>
      <c r="M31" s="59">
        <v>878274409</v>
      </c>
      <c r="N31" s="59">
        <v>134475105</v>
      </c>
      <c r="O31" s="59">
        <v>148580518</v>
      </c>
      <c r="P31" s="59">
        <v>176478985</v>
      </c>
      <c r="Q31" s="59">
        <v>459534608</v>
      </c>
      <c r="R31" s="59">
        <v>97101141</v>
      </c>
      <c r="S31" s="59">
        <v>164202902</v>
      </c>
      <c r="T31" s="59">
        <v>204030783</v>
      </c>
      <c r="U31" s="59">
        <v>465334826</v>
      </c>
      <c r="V31" s="59">
        <v>3751181236</v>
      </c>
      <c r="W31" s="59">
        <v>3627787750</v>
      </c>
      <c r="X31" s="59">
        <v>123393486</v>
      </c>
      <c r="Y31" s="60">
        <v>3.4</v>
      </c>
      <c r="Z31" s="61">
        <v>4085221087</v>
      </c>
    </row>
    <row r="32" spans="1:26" ht="12.75">
      <c r="A32" s="68" t="s">
        <v>50</v>
      </c>
      <c r="B32" s="21">
        <f>SUM(B28:B31)</f>
        <v>9903438009</v>
      </c>
      <c r="C32" s="21">
        <f>SUM(C28:C31)</f>
        <v>0</v>
      </c>
      <c r="D32" s="103">
        <f aca="true" t="shared" si="5" ref="D32:Z32">SUM(D28:D31)</f>
        <v>36165890290</v>
      </c>
      <c r="E32" s="104">
        <f t="shared" si="5"/>
        <v>27336497557</v>
      </c>
      <c r="F32" s="104">
        <f t="shared" si="5"/>
        <v>2794256449</v>
      </c>
      <c r="G32" s="104">
        <f t="shared" si="5"/>
        <v>833231634</v>
      </c>
      <c r="H32" s="104">
        <f t="shared" si="5"/>
        <v>733870798</v>
      </c>
      <c r="I32" s="104">
        <f t="shared" si="5"/>
        <v>4361358881</v>
      </c>
      <c r="J32" s="104">
        <f t="shared" si="5"/>
        <v>1583904096</v>
      </c>
      <c r="K32" s="104">
        <f t="shared" si="5"/>
        <v>568663239</v>
      </c>
      <c r="L32" s="104">
        <f t="shared" si="5"/>
        <v>1533007320</v>
      </c>
      <c r="M32" s="104">
        <f t="shared" si="5"/>
        <v>3685574655</v>
      </c>
      <c r="N32" s="104">
        <f t="shared" si="5"/>
        <v>934871000</v>
      </c>
      <c r="O32" s="104">
        <f t="shared" si="5"/>
        <v>1241323378</v>
      </c>
      <c r="P32" s="104">
        <f t="shared" si="5"/>
        <v>1218647929</v>
      </c>
      <c r="Q32" s="104">
        <f t="shared" si="5"/>
        <v>3394842307</v>
      </c>
      <c r="R32" s="104">
        <f t="shared" si="5"/>
        <v>1048391844</v>
      </c>
      <c r="S32" s="104">
        <f t="shared" si="5"/>
        <v>949815712</v>
      </c>
      <c r="T32" s="104">
        <f t="shared" si="5"/>
        <v>1964335831</v>
      </c>
      <c r="U32" s="104">
        <f t="shared" si="5"/>
        <v>3962543387</v>
      </c>
      <c r="V32" s="104">
        <f t="shared" si="5"/>
        <v>15404319230</v>
      </c>
      <c r="W32" s="104">
        <f t="shared" si="5"/>
        <v>26611172708</v>
      </c>
      <c r="X32" s="104">
        <f t="shared" si="5"/>
        <v>-11206853478</v>
      </c>
      <c r="Y32" s="105">
        <f>+IF(W32&lt;&gt;0,(X32/W32)*100,0)</f>
        <v>-42.113339389326995</v>
      </c>
      <c r="Z32" s="106">
        <f t="shared" si="5"/>
        <v>27336497557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43567049241</v>
      </c>
      <c r="C35" s="18">
        <v>0</v>
      </c>
      <c r="D35" s="58">
        <v>57032023672</v>
      </c>
      <c r="E35" s="59">
        <v>40488858289</v>
      </c>
      <c r="F35" s="59">
        <v>36509407397</v>
      </c>
      <c r="G35" s="59">
        <v>-3294557046</v>
      </c>
      <c r="H35" s="59">
        <v>-4652227238</v>
      </c>
      <c r="I35" s="59">
        <v>28562623113</v>
      </c>
      <c r="J35" s="59">
        <v>2383012845</v>
      </c>
      <c r="K35" s="59">
        <v>-1690479438</v>
      </c>
      <c r="L35" s="59">
        <v>845180811</v>
      </c>
      <c r="M35" s="59">
        <v>1537714218</v>
      </c>
      <c r="N35" s="59">
        <v>2702559097</v>
      </c>
      <c r="O35" s="59">
        <v>-385615692</v>
      </c>
      <c r="P35" s="59">
        <v>113836348344</v>
      </c>
      <c r="Q35" s="59">
        <v>116153291749</v>
      </c>
      <c r="R35" s="59">
        <v>2213115991</v>
      </c>
      <c r="S35" s="59">
        <v>140295372596</v>
      </c>
      <c r="T35" s="59">
        <v>2045362591</v>
      </c>
      <c r="U35" s="59">
        <v>144553851178</v>
      </c>
      <c r="V35" s="59">
        <v>290807480258</v>
      </c>
      <c r="W35" s="59">
        <v>40498250595</v>
      </c>
      <c r="X35" s="59">
        <v>250309229663</v>
      </c>
      <c r="Y35" s="60">
        <v>618.07</v>
      </c>
      <c r="Z35" s="61">
        <v>40488858289</v>
      </c>
    </row>
    <row r="36" spans="1:26" ht="12.75">
      <c r="A36" s="57" t="s">
        <v>53</v>
      </c>
      <c r="B36" s="18">
        <v>185733589781</v>
      </c>
      <c r="C36" s="18">
        <v>0</v>
      </c>
      <c r="D36" s="58">
        <v>267593676191</v>
      </c>
      <c r="E36" s="59">
        <v>184103248266</v>
      </c>
      <c r="F36" s="59">
        <v>119592392317</v>
      </c>
      <c r="G36" s="59">
        <v>3844719286</v>
      </c>
      <c r="H36" s="59">
        <v>-2182880741</v>
      </c>
      <c r="I36" s="59">
        <v>121254230862</v>
      </c>
      <c r="J36" s="59">
        <v>1088518822</v>
      </c>
      <c r="K36" s="59">
        <v>1781434491</v>
      </c>
      <c r="L36" s="59">
        <v>3625497114</v>
      </c>
      <c r="M36" s="59">
        <v>6495450427</v>
      </c>
      <c r="N36" s="59">
        <v>179081048</v>
      </c>
      <c r="O36" s="59">
        <v>333383744</v>
      </c>
      <c r="P36" s="59">
        <v>3803654696</v>
      </c>
      <c r="Q36" s="59">
        <v>4316119488</v>
      </c>
      <c r="R36" s="59">
        <v>-1483159081</v>
      </c>
      <c r="S36" s="59">
        <v>54165078059</v>
      </c>
      <c r="T36" s="59">
        <v>2746115147</v>
      </c>
      <c r="U36" s="59">
        <v>55428034125</v>
      </c>
      <c r="V36" s="59">
        <v>187493834902</v>
      </c>
      <c r="W36" s="59">
        <v>184093855317</v>
      </c>
      <c r="X36" s="59">
        <v>3399979585</v>
      </c>
      <c r="Y36" s="60">
        <v>1.85</v>
      </c>
      <c r="Z36" s="61">
        <v>184103248266</v>
      </c>
    </row>
    <row r="37" spans="1:26" ht="12.75">
      <c r="A37" s="57" t="s">
        <v>54</v>
      </c>
      <c r="B37" s="18">
        <v>40558335684</v>
      </c>
      <c r="C37" s="18">
        <v>0</v>
      </c>
      <c r="D37" s="58">
        <v>42553190918</v>
      </c>
      <c r="E37" s="59">
        <v>24115124376</v>
      </c>
      <c r="F37" s="59">
        <v>19970347669</v>
      </c>
      <c r="G37" s="59">
        <v>-1351239159</v>
      </c>
      <c r="H37" s="59">
        <v>-697609</v>
      </c>
      <c r="I37" s="59">
        <v>18618410901</v>
      </c>
      <c r="J37" s="59">
        <v>4412750055</v>
      </c>
      <c r="K37" s="59">
        <v>-1027181359</v>
      </c>
      <c r="L37" s="59">
        <v>58743282</v>
      </c>
      <c r="M37" s="59">
        <v>3444311978</v>
      </c>
      <c r="N37" s="59">
        <v>2650649781</v>
      </c>
      <c r="O37" s="59">
        <v>2138907689</v>
      </c>
      <c r="P37" s="59">
        <v>109249788571</v>
      </c>
      <c r="Q37" s="59">
        <v>114039346041</v>
      </c>
      <c r="R37" s="59">
        <v>-804172974</v>
      </c>
      <c r="S37" s="59">
        <v>131862711084</v>
      </c>
      <c r="T37" s="59">
        <v>10863144171</v>
      </c>
      <c r="U37" s="59">
        <v>141921682281</v>
      </c>
      <c r="V37" s="59">
        <v>278023751201</v>
      </c>
      <c r="W37" s="59">
        <v>24115125383</v>
      </c>
      <c r="X37" s="59">
        <v>253908625818</v>
      </c>
      <c r="Y37" s="60">
        <v>1052.9</v>
      </c>
      <c r="Z37" s="61">
        <v>24115124376</v>
      </c>
    </row>
    <row r="38" spans="1:26" ht="12.75">
      <c r="A38" s="57" t="s">
        <v>55</v>
      </c>
      <c r="B38" s="18">
        <v>28194798590</v>
      </c>
      <c r="C38" s="18">
        <v>0</v>
      </c>
      <c r="D38" s="58">
        <v>57926258692</v>
      </c>
      <c r="E38" s="59">
        <v>28812631925</v>
      </c>
      <c r="F38" s="59">
        <v>18476483103</v>
      </c>
      <c r="G38" s="59">
        <v>-341831236</v>
      </c>
      <c r="H38" s="59">
        <v>814272869</v>
      </c>
      <c r="I38" s="59">
        <v>18948924736</v>
      </c>
      <c r="J38" s="59">
        <v>46298746</v>
      </c>
      <c r="K38" s="59">
        <v>1469930130</v>
      </c>
      <c r="L38" s="59">
        <v>-898150712</v>
      </c>
      <c r="M38" s="59">
        <v>618078164</v>
      </c>
      <c r="N38" s="59">
        <v>-588879359</v>
      </c>
      <c r="O38" s="59">
        <v>79336035</v>
      </c>
      <c r="P38" s="59">
        <v>-220168566</v>
      </c>
      <c r="Q38" s="59">
        <v>-729711890</v>
      </c>
      <c r="R38" s="59">
        <v>-53190107</v>
      </c>
      <c r="S38" s="59">
        <v>12811967011</v>
      </c>
      <c r="T38" s="59">
        <v>-833668884</v>
      </c>
      <c r="U38" s="59">
        <v>11925108020</v>
      </c>
      <c r="V38" s="59">
        <v>30762399030</v>
      </c>
      <c r="W38" s="59">
        <v>28812631955</v>
      </c>
      <c r="X38" s="59">
        <v>1949767075</v>
      </c>
      <c r="Y38" s="60">
        <v>6.77</v>
      </c>
      <c r="Z38" s="61">
        <v>28812631925</v>
      </c>
    </row>
    <row r="39" spans="1:26" ht="12.75">
      <c r="A39" s="57" t="s">
        <v>56</v>
      </c>
      <c r="B39" s="18">
        <v>130637685377</v>
      </c>
      <c r="C39" s="18">
        <v>0</v>
      </c>
      <c r="D39" s="58">
        <v>210235937722</v>
      </c>
      <c r="E39" s="59">
        <v>158769530513</v>
      </c>
      <c r="F39" s="59">
        <v>107586468597</v>
      </c>
      <c r="G39" s="59">
        <v>-380236458</v>
      </c>
      <c r="H39" s="59">
        <v>-2925753388</v>
      </c>
      <c r="I39" s="59">
        <v>104280478751</v>
      </c>
      <c r="J39" s="59">
        <v>-490917498</v>
      </c>
      <c r="K39" s="59">
        <v>-371210312</v>
      </c>
      <c r="L39" s="59">
        <v>347879868</v>
      </c>
      <c r="M39" s="59">
        <v>-514247942</v>
      </c>
      <c r="N39" s="59">
        <v>-668253236</v>
      </c>
      <c r="O39" s="59">
        <v>-396034932</v>
      </c>
      <c r="P39" s="59">
        <v>1605908703</v>
      </c>
      <c r="Q39" s="59">
        <v>541620535</v>
      </c>
      <c r="R39" s="59">
        <v>1149452385</v>
      </c>
      <c r="S39" s="59">
        <v>49273881894</v>
      </c>
      <c r="T39" s="59">
        <v>-879283785</v>
      </c>
      <c r="U39" s="59">
        <v>49544050494</v>
      </c>
      <c r="V39" s="59">
        <v>153851901838</v>
      </c>
      <c r="W39" s="59">
        <v>158769558641</v>
      </c>
      <c r="X39" s="59">
        <v>-4917656803</v>
      </c>
      <c r="Y39" s="60">
        <v>-3.1</v>
      </c>
      <c r="Z39" s="61">
        <v>158769530513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-101827860793</v>
      </c>
      <c r="C42" s="18">
        <v>0</v>
      </c>
      <c r="D42" s="58">
        <v>-104144643634</v>
      </c>
      <c r="E42" s="59">
        <v>-107947652095</v>
      </c>
      <c r="F42" s="59">
        <v>-2361347507</v>
      </c>
      <c r="G42" s="59">
        <v>-7668110945</v>
      </c>
      <c r="H42" s="59">
        <v>-8745224961</v>
      </c>
      <c r="I42" s="59">
        <v>-18774683413</v>
      </c>
      <c r="J42" s="59">
        <v>-4937645214</v>
      </c>
      <c r="K42" s="59">
        <v>-7023468306</v>
      </c>
      <c r="L42" s="59">
        <v>-6588950986</v>
      </c>
      <c r="M42" s="59">
        <v>-18550064506</v>
      </c>
      <c r="N42" s="59">
        <v>-4345280800</v>
      </c>
      <c r="O42" s="59">
        <v>-7877471648</v>
      </c>
      <c r="P42" s="59">
        <v>-3444144900</v>
      </c>
      <c r="Q42" s="59">
        <v>-15666897348</v>
      </c>
      <c r="R42" s="59">
        <v>-10914403165</v>
      </c>
      <c r="S42" s="59">
        <v>-10282587209</v>
      </c>
      <c r="T42" s="59">
        <v>-20527529241</v>
      </c>
      <c r="U42" s="59">
        <v>-41724519615</v>
      </c>
      <c r="V42" s="59">
        <v>-94716164882</v>
      </c>
      <c r="W42" s="59">
        <v>-107947652228</v>
      </c>
      <c r="X42" s="59">
        <v>13231487346</v>
      </c>
      <c r="Y42" s="60">
        <v>-12.26</v>
      </c>
      <c r="Z42" s="61">
        <v>-107947652095</v>
      </c>
    </row>
    <row r="43" spans="1:26" ht="12.75">
      <c r="A43" s="57" t="s">
        <v>59</v>
      </c>
      <c r="B43" s="18">
        <v>3303885283</v>
      </c>
      <c r="C43" s="18">
        <v>0</v>
      </c>
      <c r="D43" s="58">
        <v>-10825425680</v>
      </c>
      <c r="E43" s="59">
        <v>-4153474686</v>
      </c>
      <c r="F43" s="59">
        <v>4246291467</v>
      </c>
      <c r="G43" s="59">
        <v>1867341873</v>
      </c>
      <c r="H43" s="59">
        <v>901710774</v>
      </c>
      <c r="I43" s="59">
        <v>7015344114</v>
      </c>
      <c r="J43" s="59">
        <v>-531313636</v>
      </c>
      <c r="K43" s="59">
        <v>65728237</v>
      </c>
      <c r="L43" s="59">
        <v>-1654881295</v>
      </c>
      <c r="M43" s="59">
        <v>-2120466694</v>
      </c>
      <c r="N43" s="59">
        <v>1552872556</v>
      </c>
      <c r="O43" s="59">
        <v>468024371</v>
      </c>
      <c r="P43" s="59">
        <v>-2203465905</v>
      </c>
      <c r="Q43" s="59">
        <v>-182568978</v>
      </c>
      <c r="R43" s="59">
        <v>3354556522</v>
      </c>
      <c r="S43" s="59">
        <v>-6362821524</v>
      </c>
      <c r="T43" s="59">
        <v>5113104966</v>
      </c>
      <c r="U43" s="59">
        <v>2104839964</v>
      </c>
      <c r="V43" s="59">
        <v>6817148406</v>
      </c>
      <c r="W43" s="59">
        <v>-6073540273</v>
      </c>
      <c r="X43" s="59">
        <v>12890688679</v>
      </c>
      <c r="Y43" s="60">
        <v>-212.24</v>
      </c>
      <c r="Z43" s="61">
        <v>-4153474686</v>
      </c>
    </row>
    <row r="44" spans="1:26" ht="12.75">
      <c r="A44" s="57" t="s">
        <v>60</v>
      </c>
      <c r="B44" s="18">
        <v>302572200</v>
      </c>
      <c r="C44" s="18">
        <v>0</v>
      </c>
      <c r="D44" s="58">
        <v>2697181680</v>
      </c>
      <c r="E44" s="59">
        <v>-91007575</v>
      </c>
      <c r="F44" s="59">
        <v>694867497</v>
      </c>
      <c r="G44" s="59">
        <v>-1111289431</v>
      </c>
      <c r="H44" s="59">
        <v>-25776504</v>
      </c>
      <c r="I44" s="59">
        <v>-442198438</v>
      </c>
      <c r="J44" s="59">
        <v>40458071</v>
      </c>
      <c r="K44" s="59">
        <v>-52982511</v>
      </c>
      <c r="L44" s="59">
        <v>-35860504</v>
      </c>
      <c r="M44" s="59">
        <v>-48384944</v>
      </c>
      <c r="N44" s="59">
        <v>-808115</v>
      </c>
      <c r="O44" s="59">
        <v>8367696</v>
      </c>
      <c r="P44" s="59">
        <v>-141759597</v>
      </c>
      <c r="Q44" s="59">
        <v>-134200016</v>
      </c>
      <c r="R44" s="59">
        <v>159694717</v>
      </c>
      <c r="S44" s="59">
        <v>1093979080</v>
      </c>
      <c r="T44" s="59">
        <v>-1066271197</v>
      </c>
      <c r="U44" s="59">
        <v>187402600</v>
      </c>
      <c r="V44" s="59">
        <v>-437380798</v>
      </c>
      <c r="W44" s="59">
        <v>-234610635</v>
      </c>
      <c r="X44" s="59">
        <v>-202770163</v>
      </c>
      <c r="Y44" s="60">
        <v>86.43</v>
      </c>
      <c r="Z44" s="61">
        <v>-91007575</v>
      </c>
    </row>
    <row r="45" spans="1:26" ht="12.75">
      <c r="A45" s="68" t="s">
        <v>61</v>
      </c>
      <c r="B45" s="21">
        <v>-81486310488</v>
      </c>
      <c r="C45" s="21">
        <v>0</v>
      </c>
      <c r="D45" s="103">
        <v>-149276114680</v>
      </c>
      <c r="E45" s="104">
        <v>-163515888668</v>
      </c>
      <c r="F45" s="104">
        <v>9233011343</v>
      </c>
      <c r="G45" s="104">
        <f>+F45+G42+G43+G44+G83</f>
        <v>405044418</v>
      </c>
      <c r="H45" s="104">
        <f>+G45+H42+H43+H44+H83</f>
        <v>-8704128424</v>
      </c>
      <c r="I45" s="104">
        <f>+H45</f>
        <v>-8704128424</v>
      </c>
      <c r="J45" s="104">
        <f>+H45+J42+J43+J44+J83</f>
        <v>-11812638428</v>
      </c>
      <c r="K45" s="104">
        <f>+J45+K42+K43+K44+K83</f>
        <v>-21234917219</v>
      </c>
      <c r="L45" s="104">
        <f>+K45+L42+L43+L44+L83</f>
        <v>-28685056057</v>
      </c>
      <c r="M45" s="104">
        <f>+L45</f>
        <v>-28685056057</v>
      </c>
      <c r="N45" s="104">
        <f>+L45+N42+N43+N44+N83</f>
        <v>-29807707347</v>
      </c>
      <c r="O45" s="104">
        <f>+N45+O42+O43+O44+O83</f>
        <v>-37639367218</v>
      </c>
      <c r="P45" s="104">
        <f>+O45+P42+P43+P44+P83</f>
        <v>-38449194127</v>
      </c>
      <c r="Q45" s="104">
        <f>+P45</f>
        <v>-38449194127</v>
      </c>
      <c r="R45" s="104">
        <f>+P45+R42+R43+R44+R83</f>
        <v>-50099458876</v>
      </c>
      <c r="S45" s="104">
        <f>+R45+S42+S43+S44+S83</f>
        <v>-55110778904</v>
      </c>
      <c r="T45" s="104">
        <f>+S45+T42+T43+T44+T83</f>
        <v>-71342167297</v>
      </c>
      <c r="U45" s="104">
        <f>+T45</f>
        <v>-71342167297</v>
      </c>
      <c r="V45" s="104">
        <f>+U45</f>
        <v>-71342167297</v>
      </c>
      <c r="W45" s="104">
        <f>+W83+W42+W43+W44</f>
        <v>-120140236404</v>
      </c>
      <c r="X45" s="104">
        <f>+V45-W45</f>
        <v>48798069107</v>
      </c>
      <c r="Y45" s="105">
        <f>+IF(W45&lt;&gt;0,+(X45/W45)*100,0)</f>
        <v>-40.61759038238025</v>
      </c>
      <c r="Z45" s="106">
        <v>-163515888668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44.2236100216447</v>
      </c>
      <c r="E59" s="10">
        <f t="shared" si="7"/>
        <v>44.07413338342122</v>
      </c>
      <c r="F59" s="10">
        <f t="shared" si="7"/>
        <v>15.09283076337902</v>
      </c>
      <c r="G59" s="10">
        <f t="shared" si="7"/>
        <v>23.201521553946865</v>
      </c>
      <c r="H59" s="10">
        <f t="shared" si="7"/>
        <v>18.929219905264805</v>
      </c>
      <c r="I59" s="10">
        <f t="shared" si="7"/>
        <v>18.466849883853868</v>
      </c>
      <c r="J59" s="10">
        <f t="shared" si="7"/>
        <v>24.539218823124394</v>
      </c>
      <c r="K59" s="10">
        <f t="shared" si="7"/>
        <v>0</v>
      </c>
      <c r="L59" s="10">
        <f t="shared" si="7"/>
        <v>25.637422653154047</v>
      </c>
      <c r="M59" s="10">
        <f t="shared" si="7"/>
        <v>17.51651548184409</v>
      </c>
      <c r="N59" s="10">
        <f t="shared" si="7"/>
        <v>38.65498470901602</v>
      </c>
      <c r="O59" s="10">
        <f t="shared" si="7"/>
        <v>24.602457110097657</v>
      </c>
      <c r="P59" s="10">
        <f t="shared" si="7"/>
        <v>40.69085328388912</v>
      </c>
      <c r="Q59" s="10">
        <f t="shared" si="7"/>
        <v>34.57770632998917</v>
      </c>
      <c r="R59" s="10">
        <f t="shared" si="7"/>
        <v>30.265664361592286</v>
      </c>
      <c r="S59" s="10">
        <f t="shared" si="7"/>
        <v>15.856381760992416</v>
      </c>
      <c r="T59" s="10">
        <f t="shared" si="7"/>
        <v>0</v>
      </c>
      <c r="U59" s="10">
        <f t="shared" si="7"/>
        <v>15.377429441700762</v>
      </c>
      <c r="V59" s="10">
        <f t="shared" si="7"/>
        <v>21.3484813942215</v>
      </c>
      <c r="W59" s="10">
        <f t="shared" si="7"/>
        <v>44.074133380607556</v>
      </c>
      <c r="X59" s="10">
        <f t="shared" si="7"/>
        <v>2251.1974608996575</v>
      </c>
      <c r="Y59" s="10">
        <f t="shared" si="7"/>
        <v>5103.921568627451</v>
      </c>
      <c r="Z59" s="11">
        <f t="shared" si="7"/>
        <v>44.07413338342122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33.02969538552556</v>
      </c>
      <c r="E61" s="13">
        <f t="shared" si="7"/>
        <v>32.39827286299503</v>
      </c>
      <c r="F61" s="13">
        <f t="shared" si="7"/>
        <v>22.636695678348772</v>
      </c>
      <c r="G61" s="13">
        <f t="shared" si="7"/>
        <v>22.4675160231165</v>
      </c>
      <c r="H61" s="13">
        <f t="shared" si="7"/>
        <v>22.980833181927267</v>
      </c>
      <c r="I61" s="13">
        <f t="shared" si="7"/>
        <v>22.690006057860412</v>
      </c>
      <c r="J61" s="13">
        <f t="shared" si="7"/>
        <v>25.968848443774984</v>
      </c>
      <c r="K61" s="13">
        <f t="shared" si="7"/>
        <v>0</v>
      </c>
      <c r="L61" s="13">
        <f t="shared" si="7"/>
        <v>20.195129498793783</v>
      </c>
      <c r="M61" s="13">
        <f t="shared" si="7"/>
        <v>15.85215474448239</v>
      </c>
      <c r="N61" s="13">
        <f t="shared" si="7"/>
        <v>69.51658675234407</v>
      </c>
      <c r="O61" s="13">
        <f t="shared" si="7"/>
        <v>24.30518599279352</v>
      </c>
      <c r="P61" s="13">
        <f t="shared" si="7"/>
        <v>38.315552563764065</v>
      </c>
      <c r="Q61" s="13">
        <f t="shared" si="7"/>
        <v>46.147532110289006</v>
      </c>
      <c r="R61" s="13">
        <f t="shared" si="7"/>
        <v>26.050695420747434</v>
      </c>
      <c r="S61" s="13">
        <f t="shared" si="7"/>
        <v>33.43148080720867</v>
      </c>
      <c r="T61" s="13">
        <f t="shared" si="7"/>
        <v>0</v>
      </c>
      <c r="U61" s="13">
        <f t="shared" si="7"/>
        <v>19.580724137632465</v>
      </c>
      <c r="V61" s="13">
        <f t="shared" si="7"/>
        <v>26.130860179303106</v>
      </c>
      <c r="W61" s="13">
        <f t="shared" si="7"/>
        <v>36.10643190613652</v>
      </c>
      <c r="X61" s="13">
        <f t="shared" si="7"/>
        <v>123.18244903266127</v>
      </c>
      <c r="Y61" s="13">
        <f t="shared" si="7"/>
        <v>341.147859922179</v>
      </c>
      <c r="Z61" s="14">
        <f t="shared" si="7"/>
        <v>32.39827286299503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46.14596628797641</v>
      </c>
      <c r="E62" s="13">
        <f t="shared" si="7"/>
        <v>46.89757555700771</v>
      </c>
      <c r="F62" s="13">
        <f t="shared" si="7"/>
        <v>44.80473803549457</v>
      </c>
      <c r="G62" s="13">
        <f t="shared" si="7"/>
        <v>44.007500080155246</v>
      </c>
      <c r="H62" s="13">
        <f t="shared" si="7"/>
        <v>39.965371138753916</v>
      </c>
      <c r="I62" s="13">
        <f t="shared" si="7"/>
        <v>42.84335457730963</v>
      </c>
      <c r="J62" s="13">
        <f t="shared" si="7"/>
        <v>45.83368536332152</v>
      </c>
      <c r="K62" s="13">
        <f t="shared" si="7"/>
        <v>0</v>
      </c>
      <c r="L62" s="13">
        <f t="shared" si="7"/>
        <v>45.50707252026659</v>
      </c>
      <c r="M62" s="13">
        <f t="shared" si="7"/>
        <v>31.38762059924295</v>
      </c>
      <c r="N62" s="13">
        <f t="shared" si="7"/>
        <v>55.0753843723497</v>
      </c>
      <c r="O62" s="13">
        <f t="shared" si="7"/>
        <v>41.116453315209824</v>
      </c>
      <c r="P62" s="13">
        <f t="shared" si="7"/>
        <v>52.021357810448464</v>
      </c>
      <c r="Q62" s="13">
        <f t="shared" si="7"/>
        <v>49.69677846745096</v>
      </c>
      <c r="R62" s="13">
        <f t="shared" si="7"/>
        <v>35.447092368110766</v>
      </c>
      <c r="S62" s="13">
        <f t="shared" si="7"/>
        <v>17.437858576142517</v>
      </c>
      <c r="T62" s="13">
        <f t="shared" si="7"/>
        <v>0</v>
      </c>
      <c r="U62" s="13">
        <f t="shared" si="7"/>
        <v>19.25311082570244</v>
      </c>
      <c r="V62" s="13">
        <f t="shared" si="7"/>
        <v>36.18251126399584</v>
      </c>
      <c r="W62" s="13">
        <f t="shared" si="7"/>
        <v>46.89757553479594</v>
      </c>
      <c r="X62" s="13">
        <f t="shared" si="7"/>
        <v>149.82596690694734</v>
      </c>
      <c r="Y62" s="13">
        <f t="shared" si="7"/>
        <v>319.406150583245</v>
      </c>
      <c r="Z62" s="14">
        <f t="shared" si="7"/>
        <v>46.89757555700771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49.68230491100775</v>
      </c>
      <c r="E63" s="13">
        <f t="shared" si="7"/>
        <v>53.601650051643325</v>
      </c>
      <c r="F63" s="13">
        <f t="shared" si="7"/>
        <v>0</v>
      </c>
      <c r="G63" s="13">
        <f t="shared" si="7"/>
        <v>14.374794780491785</v>
      </c>
      <c r="H63" s="13">
        <f t="shared" si="7"/>
        <v>0</v>
      </c>
      <c r="I63" s="13">
        <f t="shared" si="7"/>
        <v>5.037655726238138</v>
      </c>
      <c r="J63" s="13">
        <f t="shared" si="7"/>
        <v>27.724816446182647</v>
      </c>
      <c r="K63" s="13">
        <f t="shared" si="7"/>
        <v>0</v>
      </c>
      <c r="L63" s="13">
        <f t="shared" si="7"/>
        <v>9.54794369705209</v>
      </c>
      <c r="M63" s="13">
        <f t="shared" si="7"/>
        <v>12.129379487106519</v>
      </c>
      <c r="N63" s="13">
        <f t="shared" si="7"/>
        <v>12.586707376642101</v>
      </c>
      <c r="O63" s="13">
        <f t="shared" si="7"/>
        <v>0</v>
      </c>
      <c r="P63" s="13">
        <f t="shared" si="7"/>
        <v>11.025554286546933</v>
      </c>
      <c r="Q63" s="13">
        <f t="shared" si="7"/>
        <v>7.817190132085713</v>
      </c>
      <c r="R63" s="13">
        <f t="shared" si="7"/>
        <v>0.8593071424692844</v>
      </c>
      <c r="S63" s="13">
        <f t="shared" si="7"/>
        <v>9.626159837600042</v>
      </c>
      <c r="T63" s="13">
        <f t="shared" si="7"/>
        <v>0</v>
      </c>
      <c r="U63" s="13">
        <f t="shared" si="7"/>
        <v>3.4689341836618057</v>
      </c>
      <c r="V63" s="13">
        <f t="shared" si="7"/>
        <v>7.060712529985193</v>
      </c>
      <c r="W63" s="13">
        <f t="shared" si="7"/>
        <v>53.601650057672465</v>
      </c>
      <c r="X63" s="13">
        <f t="shared" si="7"/>
        <v>1335.9464424181213</v>
      </c>
      <c r="Y63" s="13">
        <f t="shared" si="7"/>
        <v>2494</v>
      </c>
      <c r="Z63" s="14">
        <f t="shared" si="7"/>
        <v>53.601650051643325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51.3871494930522</v>
      </c>
      <c r="E64" s="13">
        <f t="shared" si="7"/>
        <v>48.845215328618764</v>
      </c>
      <c r="F64" s="13">
        <f t="shared" si="7"/>
        <v>24.44710442263018</v>
      </c>
      <c r="G64" s="13">
        <f t="shared" si="7"/>
        <v>24.848937358713297</v>
      </c>
      <c r="H64" s="13">
        <f t="shared" si="7"/>
        <v>23.819539262808895</v>
      </c>
      <c r="I64" s="13">
        <f t="shared" si="7"/>
        <v>24.370129053396912</v>
      </c>
      <c r="J64" s="13">
        <f t="shared" si="7"/>
        <v>26.82545181315948</v>
      </c>
      <c r="K64" s="13">
        <f t="shared" si="7"/>
        <v>0</v>
      </c>
      <c r="L64" s="13">
        <f t="shared" si="7"/>
        <v>24.82431547275228</v>
      </c>
      <c r="M64" s="13">
        <f t="shared" si="7"/>
        <v>17.6702362158455</v>
      </c>
      <c r="N64" s="13">
        <f t="shared" si="7"/>
        <v>40.600480551319144</v>
      </c>
      <c r="O64" s="13">
        <f t="shared" si="7"/>
        <v>24.22107787454027</v>
      </c>
      <c r="P64" s="13">
        <f t="shared" si="7"/>
        <v>43.498275165860804</v>
      </c>
      <c r="Q64" s="13">
        <f t="shared" si="7"/>
        <v>36.35527920556215</v>
      </c>
      <c r="R64" s="13">
        <f t="shared" si="7"/>
        <v>28.09091009346108</v>
      </c>
      <c r="S64" s="13">
        <f t="shared" si="7"/>
        <v>16.244419974825792</v>
      </c>
      <c r="T64" s="13">
        <f t="shared" si="7"/>
        <v>0</v>
      </c>
      <c r="U64" s="13">
        <f t="shared" si="7"/>
        <v>14.504793189121848</v>
      </c>
      <c r="V64" s="13">
        <f t="shared" si="7"/>
        <v>23.406815937947343</v>
      </c>
      <c r="W64" s="13">
        <f t="shared" si="7"/>
        <v>48.84521542982602</v>
      </c>
      <c r="X64" s="13">
        <f t="shared" si="7"/>
        <v>137.56474703435714</v>
      </c>
      <c r="Y64" s="13">
        <f t="shared" si="7"/>
        <v>281.6876122082585</v>
      </c>
      <c r="Z64" s="14">
        <f t="shared" si="7"/>
        <v>48.845215328618764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12.686293051971608</v>
      </c>
      <c r="E66" s="16">
        <f t="shared" si="7"/>
        <v>13.651655318750445</v>
      </c>
      <c r="F66" s="16">
        <f t="shared" si="7"/>
        <v>46.68393558156303</v>
      </c>
      <c r="G66" s="16">
        <f t="shared" si="7"/>
        <v>16.305466318205887</v>
      </c>
      <c r="H66" s="16">
        <f t="shared" si="7"/>
        <v>-23.688612737708034</v>
      </c>
      <c r="I66" s="16">
        <f t="shared" si="7"/>
        <v>60.16675001691665</v>
      </c>
      <c r="J66" s="16">
        <f t="shared" si="7"/>
        <v>55.492005334477135</v>
      </c>
      <c r="K66" s="16">
        <f t="shared" si="7"/>
        <v>0</v>
      </c>
      <c r="L66" s="16">
        <f t="shared" si="7"/>
        <v>36.2891105249256</v>
      </c>
      <c r="M66" s="16">
        <f t="shared" si="7"/>
        <v>32.08526611893669</v>
      </c>
      <c r="N66" s="16">
        <f t="shared" si="7"/>
        <v>8.567249634438353</v>
      </c>
      <c r="O66" s="16">
        <f t="shared" si="7"/>
        <v>10.42456792259189</v>
      </c>
      <c r="P66" s="16">
        <f t="shared" si="7"/>
        <v>12.275435294577514</v>
      </c>
      <c r="Q66" s="16">
        <f t="shared" si="7"/>
        <v>10.300902042786612</v>
      </c>
      <c r="R66" s="16">
        <f t="shared" si="7"/>
        <v>16.07721087502662</v>
      </c>
      <c r="S66" s="16">
        <f t="shared" si="7"/>
        <v>0</v>
      </c>
      <c r="T66" s="16">
        <f t="shared" si="7"/>
        <v>0</v>
      </c>
      <c r="U66" s="16">
        <f t="shared" si="7"/>
        <v>5.968406627216232</v>
      </c>
      <c r="V66" s="16">
        <f t="shared" si="7"/>
        <v>26.87788991233925</v>
      </c>
      <c r="W66" s="16">
        <f t="shared" si="7"/>
        <v>13.651655347144404</v>
      </c>
      <c r="X66" s="16">
        <f t="shared" si="7"/>
        <v>-82.42360323737941</v>
      </c>
      <c r="Y66" s="16">
        <f t="shared" si="7"/>
        <v>-603.8016528925621</v>
      </c>
      <c r="Z66" s="17">
        <f t="shared" si="7"/>
        <v>13.651655318750445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24486266219</v>
      </c>
      <c r="C68" s="18">
        <v>0</v>
      </c>
      <c r="D68" s="19">
        <v>49940914123</v>
      </c>
      <c r="E68" s="20">
        <v>50020652139</v>
      </c>
      <c r="F68" s="20">
        <v>6292445777</v>
      </c>
      <c r="G68" s="20">
        <v>4052688380</v>
      </c>
      <c r="H68" s="20">
        <v>4417854556</v>
      </c>
      <c r="I68" s="20">
        <v>14762988713</v>
      </c>
      <c r="J68" s="20">
        <v>3877938140</v>
      </c>
      <c r="K68" s="20">
        <v>3314011668</v>
      </c>
      <c r="L68" s="20">
        <v>3794690286</v>
      </c>
      <c r="M68" s="20">
        <v>10986640094</v>
      </c>
      <c r="N68" s="20">
        <v>3977852576</v>
      </c>
      <c r="O68" s="20">
        <v>3979479800</v>
      </c>
      <c r="P68" s="20">
        <v>3840491754</v>
      </c>
      <c r="Q68" s="20">
        <v>11797824130</v>
      </c>
      <c r="R68" s="20">
        <v>4000930624</v>
      </c>
      <c r="S68" s="20">
        <v>3965323095</v>
      </c>
      <c r="T68" s="20">
        <v>3997156739</v>
      </c>
      <c r="U68" s="20">
        <v>11963410458</v>
      </c>
      <c r="V68" s="20">
        <v>49510863395</v>
      </c>
      <c r="W68" s="20">
        <v>50020652149</v>
      </c>
      <c r="X68" s="20">
        <v>-509788754</v>
      </c>
      <c r="Y68" s="19">
        <v>-1.02</v>
      </c>
      <c r="Z68" s="22">
        <v>50020652139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42222367037</v>
      </c>
      <c r="C70" s="18">
        <v>0</v>
      </c>
      <c r="D70" s="19">
        <v>94378579951</v>
      </c>
      <c r="E70" s="20">
        <v>94010962380</v>
      </c>
      <c r="F70" s="20">
        <v>6877545372</v>
      </c>
      <c r="G70" s="20">
        <v>7128129226</v>
      </c>
      <c r="H70" s="20">
        <v>6713893277</v>
      </c>
      <c r="I70" s="20">
        <v>20719567875</v>
      </c>
      <c r="J70" s="20">
        <v>5676912406</v>
      </c>
      <c r="K70" s="20">
        <v>5357698368</v>
      </c>
      <c r="L70" s="20">
        <v>6331945542</v>
      </c>
      <c r="M70" s="20">
        <v>17366556316</v>
      </c>
      <c r="N70" s="20">
        <v>7167637765</v>
      </c>
      <c r="O70" s="20">
        <v>5523920769</v>
      </c>
      <c r="P70" s="20">
        <v>5981314040</v>
      </c>
      <c r="Q70" s="20">
        <v>18672872574</v>
      </c>
      <c r="R70" s="20">
        <v>6554863321</v>
      </c>
      <c r="S70" s="20">
        <v>5977375102</v>
      </c>
      <c r="T70" s="20">
        <v>6394091691</v>
      </c>
      <c r="U70" s="20">
        <v>18926330114</v>
      </c>
      <c r="V70" s="20">
        <v>75685326879</v>
      </c>
      <c r="W70" s="20">
        <v>84355962398</v>
      </c>
      <c r="X70" s="20">
        <v>-8670635519</v>
      </c>
      <c r="Y70" s="19">
        <v>-10.28</v>
      </c>
      <c r="Z70" s="22">
        <v>94010962380</v>
      </c>
    </row>
    <row r="71" spans="1:26" ht="12.75" hidden="1">
      <c r="A71" s="38" t="s">
        <v>67</v>
      </c>
      <c r="B71" s="18">
        <v>12513061900</v>
      </c>
      <c r="C71" s="18">
        <v>0</v>
      </c>
      <c r="D71" s="19">
        <v>29384264322</v>
      </c>
      <c r="E71" s="20">
        <v>28844726695</v>
      </c>
      <c r="F71" s="20">
        <v>2036361106</v>
      </c>
      <c r="G71" s="20">
        <v>2133297734</v>
      </c>
      <c r="H71" s="20">
        <v>2250726625</v>
      </c>
      <c r="I71" s="20">
        <v>6420385465</v>
      </c>
      <c r="J71" s="20">
        <v>2118238100</v>
      </c>
      <c r="K71" s="20">
        <v>1957234623</v>
      </c>
      <c r="L71" s="20">
        <v>2183706079</v>
      </c>
      <c r="M71" s="20">
        <v>6259178802</v>
      </c>
      <c r="N71" s="20">
        <v>2369200531</v>
      </c>
      <c r="O71" s="20">
        <v>2168056440</v>
      </c>
      <c r="P71" s="20">
        <v>2520728430</v>
      </c>
      <c r="Q71" s="20">
        <v>7057985401</v>
      </c>
      <c r="R71" s="20">
        <v>2541553292</v>
      </c>
      <c r="S71" s="20">
        <v>1886047989</v>
      </c>
      <c r="T71" s="20">
        <v>1959902199</v>
      </c>
      <c r="U71" s="20">
        <v>6387503480</v>
      </c>
      <c r="V71" s="20">
        <v>26125053148</v>
      </c>
      <c r="W71" s="20">
        <v>28844726698</v>
      </c>
      <c r="X71" s="20">
        <v>-2719673550</v>
      </c>
      <c r="Y71" s="19">
        <v>-9.43</v>
      </c>
      <c r="Z71" s="22">
        <v>28844726695</v>
      </c>
    </row>
    <row r="72" spans="1:26" ht="12.75" hidden="1">
      <c r="A72" s="38" t="s">
        <v>68</v>
      </c>
      <c r="B72" s="18">
        <v>4857774787</v>
      </c>
      <c r="C72" s="18">
        <v>0</v>
      </c>
      <c r="D72" s="19">
        <v>11894513579</v>
      </c>
      <c r="E72" s="20">
        <v>11807127661</v>
      </c>
      <c r="F72" s="20">
        <v>916371480</v>
      </c>
      <c r="G72" s="20">
        <v>978470574</v>
      </c>
      <c r="H72" s="20">
        <v>897193461</v>
      </c>
      <c r="I72" s="20">
        <v>2792035515</v>
      </c>
      <c r="J72" s="20">
        <v>914343828</v>
      </c>
      <c r="K72" s="20">
        <v>989819321</v>
      </c>
      <c r="L72" s="20">
        <v>873040255</v>
      </c>
      <c r="M72" s="20">
        <v>2777203404</v>
      </c>
      <c r="N72" s="20">
        <v>992007149</v>
      </c>
      <c r="O72" s="20">
        <v>976422676</v>
      </c>
      <c r="P72" s="20">
        <v>904350742</v>
      </c>
      <c r="Q72" s="20">
        <v>2872780567</v>
      </c>
      <c r="R72" s="20">
        <v>1024084936</v>
      </c>
      <c r="S72" s="20">
        <v>972233742</v>
      </c>
      <c r="T72" s="20">
        <v>955274047</v>
      </c>
      <c r="U72" s="20">
        <v>2951592725</v>
      </c>
      <c r="V72" s="20">
        <v>11393612211</v>
      </c>
      <c r="W72" s="20">
        <v>11807127669</v>
      </c>
      <c r="X72" s="20">
        <v>-413515458</v>
      </c>
      <c r="Y72" s="19">
        <v>-3.5</v>
      </c>
      <c r="Z72" s="22">
        <v>11807127661</v>
      </c>
    </row>
    <row r="73" spans="1:26" ht="12.75" hidden="1">
      <c r="A73" s="38" t="s">
        <v>69</v>
      </c>
      <c r="B73" s="18">
        <v>4503954638</v>
      </c>
      <c r="C73" s="18">
        <v>0</v>
      </c>
      <c r="D73" s="19">
        <v>9092504963</v>
      </c>
      <c r="E73" s="20">
        <v>9306808201</v>
      </c>
      <c r="F73" s="20">
        <v>607924785</v>
      </c>
      <c r="G73" s="20">
        <v>613746716</v>
      </c>
      <c r="H73" s="20">
        <v>618722442</v>
      </c>
      <c r="I73" s="20">
        <v>1840393943</v>
      </c>
      <c r="J73" s="20">
        <v>594683542</v>
      </c>
      <c r="K73" s="20">
        <v>546099358</v>
      </c>
      <c r="L73" s="20">
        <v>587811298</v>
      </c>
      <c r="M73" s="20">
        <v>1728594198</v>
      </c>
      <c r="N73" s="20">
        <v>632845209</v>
      </c>
      <c r="O73" s="20">
        <v>596074864</v>
      </c>
      <c r="P73" s="20">
        <v>636474821</v>
      </c>
      <c r="Q73" s="20">
        <v>1865394894</v>
      </c>
      <c r="R73" s="20">
        <v>579974456</v>
      </c>
      <c r="S73" s="20">
        <v>603004448</v>
      </c>
      <c r="T73" s="20">
        <v>615562272</v>
      </c>
      <c r="U73" s="20">
        <v>1798541176</v>
      </c>
      <c r="V73" s="20">
        <v>7232924211</v>
      </c>
      <c r="W73" s="20">
        <v>9306808194</v>
      </c>
      <c r="X73" s="20">
        <v>-2073883983</v>
      </c>
      <c r="Y73" s="19">
        <v>-22.28</v>
      </c>
      <c r="Z73" s="22">
        <v>9306808201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2068240460</v>
      </c>
      <c r="C75" s="27">
        <v>0</v>
      </c>
      <c r="D75" s="28">
        <v>3301319915</v>
      </c>
      <c r="E75" s="29">
        <v>3365560771</v>
      </c>
      <c r="F75" s="29">
        <v>304211355</v>
      </c>
      <c r="G75" s="29">
        <v>873326400</v>
      </c>
      <c r="H75" s="29">
        <v>-505714135</v>
      </c>
      <c r="I75" s="29">
        <v>671823620</v>
      </c>
      <c r="J75" s="29">
        <v>264461533</v>
      </c>
      <c r="K75" s="29">
        <v>235659896</v>
      </c>
      <c r="L75" s="29">
        <v>326136795</v>
      </c>
      <c r="M75" s="29">
        <v>826258224</v>
      </c>
      <c r="N75" s="29">
        <v>325156511</v>
      </c>
      <c r="O75" s="29">
        <v>300408729</v>
      </c>
      <c r="P75" s="29">
        <v>266674698</v>
      </c>
      <c r="Q75" s="29">
        <v>892239938</v>
      </c>
      <c r="R75" s="29">
        <v>210854546</v>
      </c>
      <c r="S75" s="29">
        <v>-348816010</v>
      </c>
      <c r="T75" s="29">
        <v>705944380</v>
      </c>
      <c r="U75" s="29">
        <v>567982916</v>
      </c>
      <c r="V75" s="29">
        <v>2958304698</v>
      </c>
      <c r="W75" s="29">
        <v>3365560764</v>
      </c>
      <c r="X75" s="29">
        <v>-407256066</v>
      </c>
      <c r="Y75" s="28">
        <v>-12.1</v>
      </c>
      <c r="Z75" s="30">
        <v>3365560771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22085675103</v>
      </c>
      <c r="E77" s="20">
        <v>22046168943</v>
      </c>
      <c r="F77" s="20">
        <v>949708192</v>
      </c>
      <c r="G77" s="20">
        <v>940285368</v>
      </c>
      <c r="H77" s="20">
        <v>836265404</v>
      </c>
      <c r="I77" s="20">
        <v>2726258964</v>
      </c>
      <c r="J77" s="20">
        <v>951615726</v>
      </c>
      <c r="K77" s="20">
        <v>0</v>
      </c>
      <c r="L77" s="20">
        <v>972860787</v>
      </c>
      <c r="M77" s="20">
        <v>1924476513</v>
      </c>
      <c r="N77" s="20">
        <v>1537638305</v>
      </c>
      <c r="O77" s="20">
        <v>979049811</v>
      </c>
      <c r="P77" s="20">
        <v>1562728865</v>
      </c>
      <c r="Q77" s="20">
        <v>4079416981</v>
      </c>
      <c r="R77" s="20">
        <v>1210908234</v>
      </c>
      <c r="S77" s="20">
        <v>628756768</v>
      </c>
      <c r="T77" s="20">
        <v>0</v>
      </c>
      <c r="U77" s="20">
        <v>1839665002</v>
      </c>
      <c r="V77" s="20">
        <v>10569817460</v>
      </c>
      <c r="W77" s="20">
        <v>22046168946</v>
      </c>
      <c r="X77" s="20">
        <v>-11476351486</v>
      </c>
      <c r="Y77" s="19">
        <v>-52.06</v>
      </c>
      <c r="Z77" s="22">
        <v>22046168943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31172957467</v>
      </c>
      <c r="E79" s="20">
        <v>30457928113</v>
      </c>
      <c r="F79" s="20">
        <v>1556849016</v>
      </c>
      <c r="G79" s="20">
        <v>1601513576</v>
      </c>
      <c r="H79" s="20">
        <v>1542908614</v>
      </c>
      <c r="I79" s="20">
        <v>4701271206</v>
      </c>
      <c r="J79" s="20">
        <v>1474228779</v>
      </c>
      <c r="K79" s="20">
        <v>0</v>
      </c>
      <c r="L79" s="20">
        <v>1278744602</v>
      </c>
      <c r="M79" s="20">
        <v>2752973381</v>
      </c>
      <c r="N79" s="20">
        <v>4982697125</v>
      </c>
      <c r="O79" s="20">
        <v>1342599217</v>
      </c>
      <c r="P79" s="20">
        <v>2291773525</v>
      </c>
      <c r="Q79" s="20">
        <v>8617069867</v>
      </c>
      <c r="R79" s="20">
        <v>1707587479</v>
      </c>
      <c r="S79" s="20">
        <v>1998325010</v>
      </c>
      <c r="T79" s="20">
        <v>0</v>
      </c>
      <c r="U79" s="20">
        <v>3705912489</v>
      </c>
      <c r="V79" s="20">
        <v>19777226943</v>
      </c>
      <c r="W79" s="20">
        <v>30457928122</v>
      </c>
      <c r="X79" s="20">
        <v>-10680701179</v>
      </c>
      <c r="Y79" s="19">
        <v>-35.07</v>
      </c>
      <c r="Z79" s="22">
        <v>30457928113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13559652708</v>
      </c>
      <c r="E80" s="20">
        <v>13527477496</v>
      </c>
      <c r="F80" s="20">
        <v>912386259</v>
      </c>
      <c r="G80" s="20">
        <v>938811002</v>
      </c>
      <c r="H80" s="20">
        <v>899511249</v>
      </c>
      <c r="I80" s="20">
        <v>2750708510</v>
      </c>
      <c r="J80" s="20">
        <v>970866586</v>
      </c>
      <c r="K80" s="20">
        <v>0</v>
      </c>
      <c r="L80" s="20">
        <v>993740709</v>
      </c>
      <c r="M80" s="20">
        <v>1964607295</v>
      </c>
      <c r="N80" s="20">
        <v>1304846299</v>
      </c>
      <c r="O80" s="20">
        <v>891427914</v>
      </c>
      <c r="P80" s="20">
        <v>1311317156</v>
      </c>
      <c r="Q80" s="20">
        <v>3507591369</v>
      </c>
      <c r="R80" s="20">
        <v>900906743</v>
      </c>
      <c r="S80" s="20">
        <v>328886381</v>
      </c>
      <c r="T80" s="20">
        <v>0</v>
      </c>
      <c r="U80" s="20">
        <v>1229793124</v>
      </c>
      <c r="V80" s="20">
        <v>9452700298</v>
      </c>
      <c r="W80" s="20">
        <v>13527477491</v>
      </c>
      <c r="X80" s="20">
        <v>-4074777193</v>
      </c>
      <c r="Y80" s="19">
        <v>-30.12</v>
      </c>
      <c r="Z80" s="22">
        <v>13527477496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5909468504</v>
      </c>
      <c r="E81" s="20">
        <v>6328815250</v>
      </c>
      <c r="F81" s="20">
        <v>0</v>
      </c>
      <c r="G81" s="20">
        <v>140653137</v>
      </c>
      <c r="H81" s="20">
        <v>0</v>
      </c>
      <c r="I81" s="20">
        <v>140653137</v>
      </c>
      <c r="J81" s="20">
        <v>253500148</v>
      </c>
      <c r="K81" s="20">
        <v>0</v>
      </c>
      <c r="L81" s="20">
        <v>83357392</v>
      </c>
      <c r="M81" s="20">
        <v>336857540</v>
      </c>
      <c r="N81" s="20">
        <v>124861037</v>
      </c>
      <c r="O81" s="20">
        <v>0</v>
      </c>
      <c r="P81" s="20">
        <v>99709682</v>
      </c>
      <c r="Q81" s="20">
        <v>224570719</v>
      </c>
      <c r="R81" s="20">
        <v>8800035</v>
      </c>
      <c r="S81" s="20">
        <v>93588774</v>
      </c>
      <c r="T81" s="20">
        <v>0</v>
      </c>
      <c r="U81" s="20">
        <v>102388809</v>
      </c>
      <c r="V81" s="20">
        <v>804470205</v>
      </c>
      <c r="W81" s="20">
        <v>6328815255</v>
      </c>
      <c r="X81" s="20">
        <v>-5524345050</v>
      </c>
      <c r="Y81" s="19">
        <v>-87.29</v>
      </c>
      <c r="Z81" s="22">
        <v>6328815250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4672379118</v>
      </c>
      <c r="E82" s="20">
        <v>4545930506</v>
      </c>
      <c r="F82" s="20">
        <v>148620007</v>
      </c>
      <c r="G82" s="20">
        <v>152509537</v>
      </c>
      <c r="H82" s="20">
        <v>147376835</v>
      </c>
      <c r="I82" s="20">
        <v>448506379</v>
      </c>
      <c r="J82" s="20">
        <v>159526547</v>
      </c>
      <c r="K82" s="20">
        <v>0</v>
      </c>
      <c r="L82" s="20">
        <v>145920131</v>
      </c>
      <c r="M82" s="20">
        <v>305446678</v>
      </c>
      <c r="N82" s="20">
        <v>256938196</v>
      </c>
      <c r="O82" s="20">
        <v>144375757</v>
      </c>
      <c r="P82" s="20">
        <v>276855569</v>
      </c>
      <c r="Q82" s="20">
        <v>678169522</v>
      </c>
      <c r="R82" s="20">
        <v>162920103</v>
      </c>
      <c r="S82" s="20">
        <v>97954575</v>
      </c>
      <c r="T82" s="20">
        <v>0</v>
      </c>
      <c r="U82" s="20">
        <v>260874678</v>
      </c>
      <c r="V82" s="20">
        <v>1692997257</v>
      </c>
      <c r="W82" s="20">
        <v>4545930512</v>
      </c>
      <c r="X82" s="20">
        <v>-2852933255</v>
      </c>
      <c r="Y82" s="19">
        <v>-62.76</v>
      </c>
      <c r="Z82" s="22">
        <v>4545930506</v>
      </c>
    </row>
    <row r="83" spans="1:26" ht="12.75" hidden="1">
      <c r="A83" s="38"/>
      <c r="B83" s="18">
        <v>16735092822</v>
      </c>
      <c r="C83" s="18"/>
      <c r="D83" s="19">
        <v>-37003227046</v>
      </c>
      <c r="E83" s="20">
        <v>-51323754312</v>
      </c>
      <c r="F83" s="20">
        <v>6653199886</v>
      </c>
      <c r="G83" s="20">
        <v>-1915908422</v>
      </c>
      <c r="H83" s="20">
        <v>-1239882151</v>
      </c>
      <c r="I83" s="20">
        <v>6653199886</v>
      </c>
      <c r="J83" s="20">
        <v>2319990775</v>
      </c>
      <c r="K83" s="20">
        <v>-2411556211</v>
      </c>
      <c r="L83" s="20">
        <v>829553947</v>
      </c>
      <c r="M83" s="20">
        <v>2319990775</v>
      </c>
      <c r="N83" s="20">
        <v>1670565069</v>
      </c>
      <c r="O83" s="20">
        <v>-430580290</v>
      </c>
      <c r="P83" s="20">
        <v>4979543493</v>
      </c>
      <c r="Q83" s="20">
        <v>1670565069</v>
      </c>
      <c r="R83" s="20">
        <v>-4250112823</v>
      </c>
      <c r="S83" s="20">
        <v>10540109625</v>
      </c>
      <c r="T83" s="20">
        <v>249307079</v>
      </c>
      <c r="U83" s="20">
        <v>-4250112823</v>
      </c>
      <c r="V83" s="20">
        <v>6653199886</v>
      </c>
      <c r="W83" s="20">
        <v>-5884433268</v>
      </c>
      <c r="X83" s="20">
        <v>12537633154</v>
      </c>
      <c r="Y83" s="19">
        <v>-213</v>
      </c>
      <c r="Z83" s="22">
        <v>-51323754312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418815119</v>
      </c>
      <c r="E84" s="29">
        <v>459454756</v>
      </c>
      <c r="F84" s="29">
        <v>142017833</v>
      </c>
      <c r="G84" s="29">
        <v>142399942</v>
      </c>
      <c r="H84" s="29">
        <v>119796663</v>
      </c>
      <c r="I84" s="29">
        <v>404214438</v>
      </c>
      <c r="J84" s="29">
        <v>146755008</v>
      </c>
      <c r="K84" s="29">
        <v>0</v>
      </c>
      <c r="L84" s="29">
        <v>118352142</v>
      </c>
      <c r="M84" s="29">
        <v>265107150</v>
      </c>
      <c r="N84" s="29">
        <v>27856970</v>
      </c>
      <c r="O84" s="29">
        <v>31316312</v>
      </c>
      <c r="P84" s="29">
        <v>32735480</v>
      </c>
      <c r="Q84" s="29">
        <v>91908762</v>
      </c>
      <c r="R84" s="29">
        <v>33899530</v>
      </c>
      <c r="S84" s="29">
        <v>0</v>
      </c>
      <c r="T84" s="29">
        <v>0</v>
      </c>
      <c r="U84" s="29">
        <v>33899530</v>
      </c>
      <c r="V84" s="29">
        <v>795129880</v>
      </c>
      <c r="W84" s="29">
        <v>459454756</v>
      </c>
      <c r="X84" s="29">
        <v>335675124</v>
      </c>
      <c r="Y84" s="28">
        <v>73.06</v>
      </c>
      <c r="Z84" s="30">
        <v>459454756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9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1295502965</v>
      </c>
      <c r="C5" s="18">
        <v>0</v>
      </c>
      <c r="D5" s="58">
        <v>1552050927</v>
      </c>
      <c r="E5" s="59">
        <v>1552050927</v>
      </c>
      <c r="F5" s="59">
        <v>231657499</v>
      </c>
      <c r="G5" s="59">
        <v>115322517</v>
      </c>
      <c r="H5" s="59">
        <v>111950890</v>
      </c>
      <c r="I5" s="59">
        <v>458930906</v>
      </c>
      <c r="J5" s="59">
        <v>93506292</v>
      </c>
      <c r="K5" s="59">
        <v>113680101</v>
      </c>
      <c r="L5" s="59">
        <v>111760689</v>
      </c>
      <c r="M5" s="59">
        <v>318947082</v>
      </c>
      <c r="N5" s="59">
        <v>110460728</v>
      </c>
      <c r="O5" s="59">
        <v>113149845</v>
      </c>
      <c r="P5" s="59">
        <v>110648441</v>
      </c>
      <c r="Q5" s="59">
        <v>334259014</v>
      </c>
      <c r="R5" s="59">
        <v>110689830</v>
      </c>
      <c r="S5" s="59">
        <v>108384481</v>
      </c>
      <c r="T5" s="59">
        <v>250927907</v>
      </c>
      <c r="U5" s="59">
        <v>470002218</v>
      </c>
      <c r="V5" s="59">
        <v>1582139220</v>
      </c>
      <c r="W5" s="59">
        <v>1552050927</v>
      </c>
      <c r="X5" s="59">
        <v>30088293</v>
      </c>
      <c r="Y5" s="60">
        <v>1.94</v>
      </c>
      <c r="Z5" s="61">
        <v>1552050927</v>
      </c>
    </row>
    <row r="6" spans="1:26" ht="12.75">
      <c r="A6" s="57" t="s">
        <v>32</v>
      </c>
      <c r="B6" s="18">
        <v>2867900099</v>
      </c>
      <c r="C6" s="18">
        <v>0</v>
      </c>
      <c r="D6" s="58">
        <v>3419055622</v>
      </c>
      <c r="E6" s="59">
        <v>3367842480</v>
      </c>
      <c r="F6" s="59">
        <v>258874127</v>
      </c>
      <c r="G6" s="59">
        <v>252564165</v>
      </c>
      <c r="H6" s="59">
        <v>285379025</v>
      </c>
      <c r="I6" s="59">
        <v>796817317</v>
      </c>
      <c r="J6" s="59">
        <v>244042978</v>
      </c>
      <c r="K6" s="59">
        <v>236475323</v>
      </c>
      <c r="L6" s="59">
        <v>274467986</v>
      </c>
      <c r="M6" s="59">
        <v>754986287</v>
      </c>
      <c r="N6" s="59">
        <v>238286061</v>
      </c>
      <c r="O6" s="59">
        <v>320809441</v>
      </c>
      <c r="P6" s="59">
        <v>137319849</v>
      </c>
      <c r="Q6" s="59">
        <v>696415351</v>
      </c>
      <c r="R6" s="59">
        <v>296552843</v>
      </c>
      <c r="S6" s="59">
        <v>201130245</v>
      </c>
      <c r="T6" s="59">
        <v>532998503</v>
      </c>
      <c r="U6" s="59">
        <v>1030681591</v>
      </c>
      <c r="V6" s="59">
        <v>3278900546</v>
      </c>
      <c r="W6" s="59">
        <v>3367842480</v>
      </c>
      <c r="X6" s="59">
        <v>-88941934</v>
      </c>
      <c r="Y6" s="60">
        <v>-2.64</v>
      </c>
      <c r="Z6" s="61">
        <v>3367842480</v>
      </c>
    </row>
    <row r="7" spans="1:26" ht="12.75">
      <c r="A7" s="57" t="s">
        <v>33</v>
      </c>
      <c r="B7" s="18">
        <v>98690424</v>
      </c>
      <c r="C7" s="18">
        <v>0</v>
      </c>
      <c r="D7" s="58">
        <v>110024611</v>
      </c>
      <c r="E7" s="59">
        <v>89553754</v>
      </c>
      <c r="F7" s="59">
        <v>1518783</v>
      </c>
      <c r="G7" s="59">
        <v>8725148</v>
      </c>
      <c r="H7" s="59">
        <v>7512847</v>
      </c>
      <c r="I7" s="59">
        <v>17756778</v>
      </c>
      <c r="J7" s="59">
        <v>6581355</v>
      </c>
      <c r="K7" s="59">
        <v>4914229</v>
      </c>
      <c r="L7" s="59">
        <v>3868802</v>
      </c>
      <c r="M7" s="59">
        <v>15364386</v>
      </c>
      <c r="N7" s="59">
        <v>6686427</v>
      </c>
      <c r="O7" s="59">
        <v>5622914</v>
      </c>
      <c r="P7" s="59">
        <v>5224716</v>
      </c>
      <c r="Q7" s="59">
        <v>17534057</v>
      </c>
      <c r="R7" s="59">
        <v>3389045</v>
      </c>
      <c r="S7" s="59">
        <v>10619229</v>
      </c>
      <c r="T7" s="59">
        <v>4107314</v>
      </c>
      <c r="U7" s="59">
        <v>18115588</v>
      </c>
      <c r="V7" s="59">
        <v>68770809</v>
      </c>
      <c r="W7" s="59">
        <v>89553754</v>
      </c>
      <c r="X7" s="59">
        <v>-20782945</v>
      </c>
      <c r="Y7" s="60">
        <v>-23.21</v>
      </c>
      <c r="Z7" s="61">
        <v>89553754</v>
      </c>
    </row>
    <row r="8" spans="1:26" ht="12.75">
      <c r="A8" s="57" t="s">
        <v>34</v>
      </c>
      <c r="B8" s="18">
        <v>921187160</v>
      </c>
      <c r="C8" s="18">
        <v>0</v>
      </c>
      <c r="D8" s="58">
        <v>1136152437</v>
      </c>
      <c r="E8" s="59">
        <v>1239196995</v>
      </c>
      <c r="F8" s="59">
        <v>353095999</v>
      </c>
      <c r="G8" s="59">
        <v>4328652</v>
      </c>
      <c r="H8" s="59">
        <v>4374728</v>
      </c>
      <c r="I8" s="59">
        <v>361799379</v>
      </c>
      <c r="J8" s="59">
        <v>5800114</v>
      </c>
      <c r="K8" s="59">
        <v>23660812</v>
      </c>
      <c r="L8" s="59">
        <v>325928012</v>
      </c>
      <c r="M8" s="59">
        <v>355388938</v>
      </c>
      <c r="N8" s="59">
        <v>7321485</v>
      </c>
      <c r="O8" s="59">
        <v>26545894</v>
      </c>
      <c r="P8" s="59">
        <v>247914466</v>
      </c>
      <c r="Q8" s="59">
        <v>281781845</v>
      </c>
      <c r="R8" s="59">
        <v>13922967</v>
      </c>
      <c r="S8" s="59">
        <v>4469620</v>
      </c>
      <c r="T8" s="59">
        <v>11214777</v>
      </c>
      <c r="U8" s="59">
        <v>29607364</v>
      </c>
      <c r="V8" s="59">
        <v>1028577526</v>
      </c>
      <c r="W8" s="59">
        <v>1239196995</v>
      </c>
      <c r="X8" s="59">
        <v>-210619469</v>
      </c>
      <c r="Y8" s="60">
        <v>-17</v>
      </c>
      <c r="Z8" s="61">
        <v>1239196995</v>
      </c>
    </row>
    <row r="9" spans="1:26" ht="12.75">
      <c r="A9" s="57" t="s">
        <v>35</v>
      </c>
      <c r="B9" s="18">
        <v>857431674</v>
      </c>
      <c r="C9" s="18">
        <v>0</v>
      </c>
      <c r="D9" s="58">
        <v>925724867</v>
      </c>
      <c r="E9" s="59">
        <v>897542027</v>
      </c>
      <c r="F9" s="59">
        <v>39223560</v>
      </c>
      <c r="G9" s="59">
        <v>212315188</v>
      </c>
      <c r="H9" s="59">
        <v>22636479</v>
      </c>
      <c r="I9" s="59">
        <v>274175227</v>
      </c>
      <c r="J9" s="59">
        <v>26639821</v>
      </c>
      <c r="K9" s="59">
        <v>17631271</v>
      </c>
      <c r="L9" s="59">
        <v>214968453</v>
      </c>
      <c r="M9" s="59">
        <v>259239545</v>
      </c>
      <c r="N9" s="59">
        <v>51022534</v>
      </c>
      <c r="O9" s="59">
        <v>27261407</v>
      </c>
      <c r="P9" s="59">
        <v>209210341</v>
      </c>
      <c r="Q9" s="59">
        <v>287494282</v>
      </c>
      <c r="R9" s="59">
        <v>17006726</v>
      </c>
      <c r="S9" s="59">
        <v>21302324</v>
      </c>
      <c r="T9" s="59">
        <v>61340415</v>
      </c>
      <c r="U9" s="59">
        <v>99649465</v>
      </c>
      <c r="V9" s="59">
        <v>920558519</v>
      </c>
      <c r="W9" s="59">
        <v>897542027</v>
      </c>
      <c r="X9" s="59">
        <v>23016492</v>
      </c>
      <c r="Y9" s="60">
        <v>2.56</v>
      </c>
      <c r="Z9" s="61">
        <v>897542027</v>
      </c>
    </row>
    <row r="10" spans="1:26" ht="20.25">
      <c r="A10" s="62" t="s">
        <v>90</v>
      </c>
      <c r="B10" s="63">
        <f>SUM(B5:B9)</f>
        <v>6040712322</v>
      </c>
      <c r="C10" s="63">
        <f>SUM(C5:C9)</f>
        <v>0</v>
      </c>
      <c r="D10" s="64">
        <f aca="true" t="shared" si="0" ref="D10:Z10">SUM(D5:D9)</f>
        <v>7143008464</v>
      </c>
      <c r="E10" s="65">
        <f t="shared" si="0"/>
        <v>7146186183</v>
      </c>
      <c r="F10" s="65">
        <f t="shared" si="0"/>
        <v>884369968</v>
      </c>
      <c r="G10" s="65">
        <f t="shared" si="0"/>
        <v>593255670</v>
      </c>
      <c r="H10" s="65">
        <f t="shared" si="0"/>
        <v>431853969</v>
      </c>
      <c r="I10" s="65">
        <f t="shared" si="0"/>
        <v>1909479607</v>
      </c>
      <c r="J10" s="65">
        <f t="shared" si="0"/>
        <v>376570560</v>
      </c>
      <c r="K10" s="65">
        <f t="shared" si="0"/>
        <v>396361736</v>
      </c>
      <c r="L10" s="65">
        <f t="shared" si="0"/>
        <v>930993942</v>
      </c>
      <c r="M10" s="65">
        <f t="shared" si="0"/>
        <v>1703926238</v>
      </c>
      <c r="N10" s="65">
        <f t="shared" si="0"/>
        <v>413777235</v>
      </c>
      <c r="O10" s="65">
        <f t="shared" si="0"/>
        <v>493389501</v>
      </c>
      <c r="P10" s="65">
        <f t="shared" si="0"/>
        <v>710317813</v>
      </c>
      <c r="Q10" s="65">
        <f t="shared" si="0"/>
        <v>1617484549</v>
      </c>
      <c r="R10" s="65">
        <f t="shared" si="0"/>
        <v>441561411</v>
      </c>
      <c r="S10" s="65">
        <f t="shared" si="0"/>
        <v>345905899</v>
      </c>
      <c r="T10" s="65">
        <f t="shared" si="0"/>
        <v>860588916</v>
      </c>
      <c r="U10" s="65">
        <f t="shared" si="0"/>
        <v>1648056226</v>
      </c>
      <c r="V10" s="65">
        <f t="shared" si="0"/>
        <v>6878946620</v>
      </c>
      <c r="W10" s="65">
        <f t="shared" si="0"/>
        <v>7146186183</v>
      </c>
      <c r="X10" s="65">
        <f t="shared" si="0"/>
        <v>-267239563</v>
      </c>
      <c r="Y10" s="66">
        <f>+IF(W10&lt;&gt;0,(X10/W10)*100,0)</f>
        <v>-3.7396109778910303</v>
      </c>
      <c r="Z10" s="67">
        <f t="shared" si="0"/>
        <v>7146186183</v>
      </c>
    </row>
    <row r="11" spans="1:26" ht="12.75">
      <c r="A11" s="57" t="s">
        <v>36</v>
      </c>
      <c r="B11" s="18">
        <v>2049371592</v>
      </c>
      <c r="C11" s="18">
        <v>0</v>
      </c>
      <c r="D11" s="58">
        <v>2259758947</v>
      </c>
      <c r="E11" s="59">
        <v>2275672782</v>
      </c>
      <c r="F11" s="59">
        <v>178176802</v>
      </c>
      <c r="G11" s="59">
        <v>164152298</v>
      </c>
      <c r="H11" s="59">
        <v>189093817</v>
      </c>
      <c r="I11" s="59">
        <v>531422917</v>
      </c>
      <c r="J11" s="59">
        <v>178585996</v>
      </c>
      <c r="K11" s="59">
        <v>187193896</v>
      </c>
      <c r="L11" s="59">
        <v>183741110</v>
      </c>
      <c r="M11" s="59">
        <v>549521002</v>
      </c>
      <c r="N11" s="59">
        <v>202699456</v>
      </c>
      <c r="O11" s="59">
        <v>180091097</v>
      </c>
      <c r="P11" s="59">
        <v>181901462</v>
      </c>
      <c r="Q11" s="59">
        <v>564692015</v>
      </c>
      <c r="R11" s="59">
        <v>164005749</v>
      </c>
      <c r="S11" s="59">
        <v>198437372</v>
      </c>
      <c r="T11" s="59">
        <v>188324837</v>
      </c>
      <c r="U11" s="59">
        <v>550767958</v>
      </c>
      <c r="V11" s="59">
        <v>2196403892</v>
      </c>
      <c r="W11" s="59">
        <v>2275672782</v>
      </c>
      <c r="X11" s="59">
        <v>-79268890</v>
      </c>
      <c r="Y11" s="60">
        <v>-3.48</v>
      </c>
      <c r="Z11" s="61">
        <v>2275672782</v>
      </c>
    </row>
    <row r="12" spans="1:26" ht="12.75">
      <c r="A12" s="57" t="s">
        <v>37</v>
      </c>
      <c r="B12" s="18">
        <v>62315521</v>
      </c>
      <c r="C12" s="18">
        <v>0</v>
      </c>
      <c r="D12" s="58">
        <v>68485444</v>
      </c>
      <c r="E12" s="59">
        <v>68485444</v>
      </c>
      <c r="F12" s="59">
        <v>5110062</v>
      </c>
      <c r="G12" s="59">
        <v>5110062</v>
      </c>
      <c r="H12" s="59">
        <v>5137046</v>
      </c>
      <c r="I12" s="59">
        <v>15357170</v>
      </c>
      <c r="J12" s="59">
        <v>5113424</v>
      </c>
      <c r="K12" s="59">
        <v>5282907</v>
      </c>
      <c r="L12" s="59">
        <v>5244565</v>
      </c>
      <c r="M12" s="59">
        <v>15640896</v>
      </c>
      <c r="N12" s="59">
        <v>5244563</v>
      </c>
      <c r="O12" s="59">
        <v>5244564</v>
      </c>
      <c r="P12" s="59">
        <v>5244563</v>
      </c>
      <c r="Q12" s="59">
        <v>15733690</v>
      </c>
      <c r="R12" s="59">
        <v>5244563</v>
      </c>
      <c r="S12" s="59">
        <v>7317823</v>
      </c>
      <c r="T12" s="59">
        <v>5393371</v>
      </c>
      <c r="U12" s="59">
        <v>17955757</v>
      </c>
      <c r="V12" s="59">
        <v>64687513</v>
      </c>
      <c r="W12" s="59">
        <v>68485444</v>
      </c>
      <c r="X12" s="59">
        <v>-3797931</v>
      </c>
      <c r="Y12" s="60">
        <v>-5.55</v>
      </c>
      <c r="Z12" s="61">
        <v>68485444</v>
      </c>
    </row>
    <row r="13" spans="1:26" ht="12.75">
      <c r="A13" s="57" t="s">
        <v>91</v>
      </c>
      <c r="B13" s="18">
        <v>1299117181</v>
      </c>
      <c r="C13" s="18">
        <v>0</v>
      </c>
      <c r="D13" s="58">
        <v>918128117</v>
      </c>
      <c r="E13" s="59">
        <v>869954180</v>
      </c>
      <c r="F13" s="59">
        <v>124563261</v>
      </c>
      <c r="G13" s="59">
        <v>124628009</v>
      </c>
      <c r="H13" s="59">
        <v>172864701</v>
      </c>
      <c r="I13" s="59">
        <v>422055971</v>
      </c>
      <c r="J13" s="59">
        <v>143770383</v>
      </c>
      <c r="K13" s="59">
        <v>137822939</v>
      </c>
      <c r="L13" s="59">
        <v>142489547</v>
      </c>
      <c r="M13" s="59">
        <v>424082869</v>
      </c>
      <c r="N13" s="59">
        <v>142666112</v>
      </c>
      <c r="O13" s="59">
        <v>136046005</v>
      </c>
      <c r="P13" s="59">
        <v>145485155</v>
      </c>
      <c r="Q13" s="59">
        <v>424197272</v>
      </c>
      <c r="R13" s="59">
        <v>137234530</v>
      </c>
      <c r="S13" s="59">
        <v>142201600</v>
      </c>
      <c r="T13" s="59">
        <v>112109212</v>
      </c>
      <c r="U13" s="59">
        <v>391545342</v>
      </c>
      <c r="V13" s="59">
        <v>1661881454</v>
      </c>
      <c r="W13" s="59">
        <v>869954180</v>
      </c>
      <c r="X13" s="59">
        <v>791927274</v>
      </c>
      <c r="Y13" s="60">
        <v>91.03</v>
      </c>
      <c r="Z13" s="61">
        <v>869954180</v>
      </c>
    </row>
    <row r="14" spans="1:26" ht="12.75">
      <c r="A14" s="57" t="s">
        <v>38</v>
      </c>
      <c r="B14" s="18">
        <v>38467000</v>
      </c>
      <c r="C14" s="18">
        <v>0</v>
      </c>
      <c r="D14" s="58">
        <v>41004000</v>
      </c>
      <c r="E14" s="59">
        <v>33003000</v>
      </c>
      <c r="F14" s="59">
        <v>2925777</v>
      </c>
      <c r="G14" s="59">
        <v>2920583</v>
      </c>
      <c r="H14" s="59">
        <v>2836038</v>
      </c>
      <c r="I14" s="59">
        <v>8682398</v>
      </c>
      <c r="J14" s="59">
        <v>2854260</v>
      </c>
      <c r="K14" s="59">
        <v>2771854</v>
      </c>
      <c r="L14" s="59">
        <v>2872138</v>
      </c>
      <c r="M14" s="59">
        <v>8498252</v>
      </c>
      <c r="N14" s="59">
        <v>2629226</v>
      </c>
      <c r="O14" s="59">
        <v>2496533</v>
      </c>
      <c r="P14" s="59">
        <v>2654546</v>
      </c>
      <c r="Q14" s="59">
        <v>7780305</v>
      </c>
      <c r="R14" s="59">
        <v>2518787</v>
      </c>
      <c r="S14" s="59">
        <v>2574892</v>
      </c>
      <c r="T14" s="59">
        <v>2509242</v>
      </c>
      <c r="U14" s="59">
        <v>7602921</v>
      </c>
      <c r="V14" s="59">
        <v>32563876</v>
      </c>
      <c r="W14" s="59">
        <v>33003000</v>
      </c>
      <c r="X14" s="59">
        <v>-439124</v>
      </c>
      <c r="Y14" s="60">
        <v>-1.33</v>
      </c>
      <c r="Z14" s="61">
        <v>33003000</v>
      </c>
    </row>
    <row r="15" spans="1:26" ht="12.75">
      <c r="A15" s="57" t="s">
        <v>39</v>
      </c>
      <c r="B15" s="18">
        <v>1716036088</v>
      </c>
      <c r="C15" s="18">
        <v>0</v>
      </c>
      <c r="D15" s="58">
        <v>2010702001</v>
      </c>
      <c r="E15" s="59">
        <v>1999782947</v>
      </c>
      <c r="F15" s="59">
        <v>253051863</v>
      </c>
      <c r="G15" s="59">
        <v>209403234</v>
      </c>
      <c r="H15" s="59">
        <v>134235504</v>
      </c>
      <c r="I15" s="59">
        <v>596690601</v>
      </c>
      <c r="J15" s="59">
        <v>148064627</v>
      </c>
      <c r="K15" s="59">
        <v>144745397</v>
      </c>
      <c r="L15" s="59">
        <v>122277932</v>
      </c>
      <c r="M15" s="59">
        <v>415087956</v>
      </c>
      <c r="N15" s="59">
        <v>116889752</v>
      </c>
      <c r="O15" s="59">
        <v>147704022</v>
      </c>
      <c r="P15" s="59">
        <v>138185832</v>
      </c>
      <c r="Q15" s="59">
        <v>402779606</v>
      </c>
      <c r="R15" s="59">
        <v>133556966</v>
      </c>
      <c r="S15" s="59">
        <v>111217800</v>
      </c>
      <c r="T15" s="59">
        <v>209070125</v>
      </c>
      <c r="U15" s="59">
        <v>453844891</v>
      </c>
      <c r="V15" s="59">
        <v>1868403054</v>
      </c>
      <c r="W15" s="59">
        <v>1999782947</v>
      </c>
      <c r="X15" s="59">
        <v>-131379893</v>
      </c>
      <c r="Y15" s="60">
        <v>-6.57</v>
      </c>
      <c r="Z15" s="61">
        <v>1999782947</v>
      </c>
    </row>
    <row r="16" spans="1:26" ht="12.75">
      <c r="A16" s="57" t="s">
        <v>34</v>
      </c>
      <c r="B16" s="18">
        <v>91703413</v>
      </c>
      <c r="C16" s="18">
        <v>0</v>
      </c>
      <c r="D16" s="58">
        <v>48174691</v>
      </c>
      <c r="E16" s="59">
        <v>138060723</v>
      </c>
      <c r="F16" s="59">
        <v>1383951</v>
      </c>
      <c r="G16" s="59">
        <v>1992176</v>
      </c>
      <c r="H16" s="59">
        <v>2640198</v>
      </c>
      <c r="I16" s="59">
        <v>6016325</v>
      </c>
      <c r="J16" s="59">
        <v>3784691</v>
      </c>
      <c r="K16" s="59">
        <v>4725114</v>
      </c>
      <c r="L16" s="59">
        <v>9248333</v>
      </c>
      <c r="M16" s="59">
        <v>17758138</v>
      </c>
      <c r="N16" s="59">
        <v>3290945</v>
      </c>
      <c r="O16" s="59">
        <v>22605094</v>
      </c>
      <c r="P16" s="59">
        <v>-2263107</v>
      </c>
      <c r="Q16" s="59">
        <v>23632932</v>
      </c>
      <c r="R16" s="59">
        <v>23679880</v>
      </c>
      <c r="S16" s="59">
        <v>43394722</v>
      </c>
      <c r="T16" s="59">
        <v>9103719</v>
      </c>
      <c r="U16" s="59">
        <v>76178321</v>
      </c>
      <c r="V16" s="59">
        <v>123585716</v>
      </c>
      <c r="W16" s="59">
        <v>138060723</v>
      </c>
      <c r="X16" s="59">
        <v>-14475007</v>
      </c>
      <c r="Y16" s="60">
        <v>-10.48</v>
      </c>
      <c r="Z16" s="61">
        <v>138060723</v>
      </c>
    </row>
    <row r="17" spans="1:26" ht="12.75">
      <c r="A17" s="57" t="s">
        <v>40</v>
      </c>
      <c r="B17" s="18">
        <v>1620769685</v>
      </c>
      <c r="C17" s="18">
        <v>0</v>
      </c>
      <c r="D17" s="58">
        <v>1795844634</v>
      </c>
      <c r="E17" s="59">
        <v>1755022910</v>
      </c>
      <c r="F17" s="59">
        <v>81997218</v>
      </c>
      <c r="G17" s="59">
        <v>151492981</v>
      </c>
      <c r="H17" s="59">
        <v>144497373</v>
      </c>
      <c r="I17" s="59">
        <v>377987572</v>
      </c>
      <c r="J17" s="59">
        <v>173805984</v>
      </c>
      <c r="K17" s="59">
        <v>177704218</v>
      </c>
      <c r="L17" s="59">
        <v>148711516</v>
      </c>
      <c r="M17" s="59">
        <v>500221718</v>
      </c>
      <c r="N17" s="59">
        <v>122435063</v>
      </c>
      <c r="O17" s="59">
        <v>121997229</v>
      </c>
      <c r="P17" s="59">
        <v>140215680</v>
      </c>
      <c r="Q17" s="59">
        <v>384647972</v>
      </c>
      <c r="R17" s="59">
        <v>63322335</v>
      </c>
      <c r="S17" s="59">
        <v>113077321</v>
      </c>
      <c r="T17" s="59">
        <v>-230232645</v>
      </c>
      <c r="U17" s="59">
        <v>-53832989</v>
      </c>
      <c r="V17" s="59">
        <v>1209024273</v>
      </c>
      <c r="W17" s="59">
        <v>1755022910</v>
      </c>
      <c r="X17" s="59">
        <v>-545998637</v>
      </c>
      <c r="Y17" s="60">
        <v>-31.11</v>
      </c>
      <c r="Z17" s="61">
        <v>1755022910</v>
      </c>
    </row>
    <row r="18" spans="1:26" ht="12.75">
      <c r="A18" s="68" t="s">
        <v>41</v>
      </c>
      <c r="B18" s="69">
        <f>SUM(B11:B17)</f>
        <v>6877780480</v>
      </c>
      <c r="C18" s="69">
        <f>SUM(C11:C17)</f>
        <v>0</v>
      </c>
      <c r="D18" s="70">
        <f aca="true" t="shared" si="1" ref="D18:Z18">SUM(D11:D17)</f>
        <v>7142097834</v>
      </c>
      <c r="E18" s="71">
        <f t="shared" si="1"/>
        <v>7139981986</v>
      </c>
      <c r="F18" s="71">
        <f t="shared" si="1"/>
        <v>647208934</v>
      </c>
      <c r="G18" s="71">
        <f t="shared" si="1"/>
        <v>659699343</v>
      </c>
      <c r="H18" s="71">
        <f t="shared" si="1"/>
        <v>651304677</v>
      </c>
      <c r="I18" s="71">
        <f t="shared" si="1"/>
        <v>1958212954</v>
      </c>
      <c r="J18" s="71">
        <f t="shared" si="1"/>
        <v>655979365</v>
      </c>
      <c r="K18" s="71">
        <f t="shared" si="1"/>
        <v>660246325</v>
      </c>
      <c r="L18" s="71">
        <f t="shared" si="1"/>
        <v>614585141</v>
      </c>
      <c r="M18" s="71">
        <f t="shared" si="1"/>
        <v>1930810831</v>
      </c>
      <c r="N18" s="71">
        <f t="shared" si="1"/>
        <v>595855117</v>
      </c>
      <c r="O18" s="71">
        <f t="shared" si="1"/>
        <v>616184544</v>
      </c>
      <c r="P18" s="71">
        <f t="shared" si="1"/>
        <v>611424131</v>
      </c>
      <c r="Q18" s="71">
        <f t="shared" si="1"/>
        <v>1823463792</v>
      </c>
      <c r="R18" s="71">
        <f t="shared" si="1"/>
        <v>529562810</v>
      </c>
      <c r="S18" s="71">
        <f t="shared" si="1"/>
        <v>618221530</v>
      </c>
      <c r="T18" s="71">
        <f t="shared" si="1"/>
        <v>296277861</v>
      </c>
      <c r="U18" s="71">
        <f t="shared" si="1"/>
        <v>1444062201</v>
      </c>
      <c r="V18" s="71">
        <f t="shared" si="1"/>
        <v>7156549778</v>
      </c>
      <c r="W18" s="71">
        <f t="shared" si="1"/>
        <v>7139981986</v>
      </c>
      <c r="X18" s="71">
        <f t="shared" si="1"/>
        <v>16567792</v>
      </c>
      <c r="Y18" s="66">
        <f>+IF(W18&lt;&gt;0,(X18/W18)*100,0)</f>
        <v>0.23204249019795775</v>
      </c>
      <c r="Z18" s="72">
        <f t="shared" si="1"/>
        <v>7139981986</v>
      </c>
    </row>
    <row r="19" spans="1:26" ht="12.75">
      <c r="A19" s="68" t="s">
        <v>42</v>
      </c>
      <c r="B19" s="73">
        <f>+B10-B18</f>
        <v>-837068158</v>
      </c>
      <c r="C19" s="73">
        <f>+C10-C18</f>
        <v>0</v>
      </c>
      <c r="D19" s="74">
        <f aca="true" t="shared" si="2" ref="D19:Z19">+D10-D18</f>
        <v>910630</v>
      </c>
      <c r="E19" s="75">
        <f t="shared" si="2"/>
        <v>6204197</v>
      </c>
      <c r="F19" s="75">
        <f t="shared" si="2"/>
        <v>237161034</v>
      </c>
      <c r="G19" s="75">
        <f t="shared" si="2"/>
        <v>-66443673</v>
      </c>
      <c r="H19" s="75">
        <f t="shared" si="2"/>
        <v>-219450708</v>
      </c>
      <c r="I19" s="75">
        <f t="shared" si="2"/>
        <v>-48733347</v>
      </c>
      <c r="J19" s="75">
        <f t="shared" si="2"/>
        <v>-279408805</v>
      </c>
      <c r="K19" s="75">
        <f t="shared" si="2"/>
        <v>-263884589</v>
      </c>
      <c r="L19" s="75">
        <f t="shared" si="2"/>
        <v>316408801</v>
      </c>
      <c r="M19" s="75">
        <f t="shared" si="2"/>
        <v>-226884593</v>
      </c>
      <c r="N19" s="75">
        <f t="shared" si="2"/>
        <v>-182077882</v>
      </c>
      <c r="O19" s="75">
        <f t="shared" si="2"/>
        <v>-122795043</v>
      </c>
      <c r="P19" s="75">
        <f t="shared" si="2"/>
        <v>98893682</v>
      </c>
      <c r="Q19" s="75">
        <f t="shared" si="2"/>
        <v>-205979243</v>
      </c>
      <c r="R19" s="75">
        <f t="shared" si="2"/>
        <v>-88001399</v>
      </c>
      <c r="S19" s="75">
        <f t="shared" si="2"/>
        <v>-272315631</v>
      </c>
      <c r="T19" s="75">
        <f t="shared" si="2"/>
        <v>564311055</v>
      </c>
      <c r="U19" s="75">
        <f t="shared" si="2"/>
        <v>203994025</v>
      </c>
      <c r="V19" s="75">
        <f t="shared" si="2"/>
        <v>-277603158</v>
      </c>
      <c r="W19" s="75">
        <f>IF(E10=E18,0,W10-W18)</f>
        <v>6204197</v>
      </c>
      <c r="X19" s="75">
        <f t="shared" si="2"/>
        <v>-283807355</v>
      </c>
      <c r="Y19" s="76">
        <f>+IF(W19&lt;&gt;0,(X19/W19)*100,0)</f>
        <v>-4574.441382180482</v>
      </c>
      <c r="Z19" s="77">
        <f t="shared" si="2"/>
        <v>6204197</v>
      </c>
    </row>
    <row r="20" spans="1:26" ht="20.25">
      <c r="A20" s="78" t="s">
        <v>43</v>
      </c>
      <c r="B20" s="79">
        <v>997754179</v>
      </c>
      <c r="C20" s="79">
        <v>0</v>
      </c>
      <c r="D20" s="80">
        <v>974549040</v>
      </c>
      <c r="E20" s="81">
        <v>1323854528</v>
      </c>
      <c r="F20" s="81">
        <v>0</v>
      </c>
      <c r="G20" s="81">
        <v>2966339</v>
      </c>
      <c r="H20" s="81">
        <v>31078335</v>
      </c>
      <c r="I20" s="81">
        <v>34044674</v>
      </c>
      <c r="J20" s="81">
        <v>49757417</v>
      </c>
      <c r="K20" s="81">
        <v>98342051</v>
      </c>
      <c r="L20" s="81">
        <v>121444361</v>
      </c>
      <c r="M20" s="81">
        <v>269543829</v>
      </c>
      <c r="N20" s="81">
        <v>42029642</v>
      </c>
      <c r="O20" s="81">
        <v>16852222</v>
      </c>
      <c r="P20" s="81">
        <v>81042239</v>
      </c>
      <c r="Q20" s="81">
        <v>139924103</v>
      </c>
      <c r="R20" s="81">
        <v>53651038</v>
      </c>
      <c r="S20" s="81">
        <v>17192675</v>
      </c>
      <c r="T20" s="81">
        <v>62383120</v>
      </c>
      <c r="U20" s="81">
        <v>133226833</v>
      </c>
      <c r="V20" s="81">
        <v>576739439</v>
      </c>
      <c r="W20" s="81">
        <v>1323854528</v>
      </c>
      <c r="X20" s="81">
        <v>-747115089</v>
      </c>
      <c r="Y20" s="82">
        <v>-56.43</v>
      </c>
      <c r="Z20" s="83">
        <v>1323854528</v>
      </c>
    </row>
    <row r="21" spans="1:26" ht="41.25">
      <c r="A21" s="84" t="s">
        <v>92</v>
      </c>
      <c r="B21" s="85">
        <v>280274905</v>
      </c>
      <c r="C21" s="85">
        <v>0</v>
      </c>
      <c r="D21" s="86">
        <v>0</v>
      </c>
      <c r="E21" s="87">
        <v>0</v>
      </c>
      <c r="F21" s="87">
        <v>0</v>
      </c>
      <c r="G21" s="87">
        <v>496879</v>
      </c>
      <c r="H21" s="87">
        <v>846920</v>
      </c>
      <c r="I21" s="87">
        <v>1343799</v>
      </c>
      <c r="J21" s="87">
        <v>0</v>
      </c>
      <c r="K21" s="87">
        <v>1451707</v>
      </c>
      <c r="L21" s="87">
        <v>0</v>
      </c>
      <c r="M21" s="87">
        <v>1451707</v>
      </c>
      <c r="N21" s="87">
        <v>0</v>
      </c>
      <c r="O21" s="87">
        <v>0</v>
      </c>
      <c r="P21" s="87">
        <v>0</v>
      </c>
      <c r="Q21" s="87">
        <v>0</v>
      </c>
      <c r="R21" s="87">
        <v>7230836</v>
      </c>
      <c r="S21" s="87">
        <v>0</v>
      </c>
      <c r="T21" s="87">
        <v>4631749</v>
      </c>
      <c r="U21" s="87">
        <v>11862585</v>
      </c>
      <c r="V21" s="87">
        <v>14658091</v>
      </c>
      <c r="W21" s="87">
        <v>0</v>
      </c>
      <c r="X21" s="87">
        <v>14658091</v>
      </c>
      <c r="Y21" s="88">
        <v>0</v>
      </c>
      <c r="Z21" s="89">
        <v>0</v>
      </c>
    </row>
    <row r="22" spans="1:26" ht="12.75">
      <c r="A22" s="90" t="s">
        <v>93</v>
      </c>
      <c r="B22" s="91">
        <f>SUM(B19:B21)</f>
        <v>440960926</v>
      </c>
      <c r="C22" s="91">
        <f>SUM(C19:C21)</f>
        <v>0</v>
      </c>
      <c r="D22" s="92">
        <f aca="true" t="shared" si="3" ref="D22:Z22">SUM(D19:D21)</f>
        <v>975459670</v>
      </c>
      <c r="E22" s="93">
        <f t="shared" si="3"/>
        <v>1330058725</v>
      </c>
      <c r="F22" s="93">
        <f t="shared" si="3"/>
        <v>237161034</v>
      </c>
      <c r="G22" s="93">
        <f t="shared" si="3"/>
        <v>-62980455</v>
      </c>
      <c r="H22" s="93">
        <f t="shared" si="3"/>
        <v>-187525453</v>
      </c>
      <c r="I22" s="93">
        <f t="shared" si="3"/>
        <v>-13344874</v>
      </c>
      <c r="J22" s="93">
        <f t="shared" si="3"/>
        <v>-229651388</v>
      </c>
      <c r="K22" s="93">
        <f t="shared" si="3"/>
        <v>-164090831</v>
      </c>
      <c r="L22" s="93">
        <f t="shared" si="3"/>
        <v>437853162</v>
      </c>
      <c r="M22" s="93">
        <f t="shared" si="3"/>
        <v>44110943</v>
      </c>
      <c r="N22" s="93">
        <f t="shared" si="3"/>
        <v>-140048240</v>
      </c>
      <c r="O22" s="93">
        <f t="shared" si="3"/>
        <v>-105942821</v>
      </c>
      <c r="P22" s="93">
        <f t="shared" si="3"/>
        <v>179935921</v>
      </c>
      <c r="Q22" s="93">
        <f t="shared" si="3"/>
        <v>-66055140</v>
      </c>
      <c r="R22" s="93">
        <f t="shared" si="3"/>
        <v>-27119525</v>
      </c>
      <c r="S22" s="93">
        <f t="shared" si="3"/>
        <v>-255122956</v>
      </c>
      <c r="T22" s="93">
        <f t="shared" si="3"/>
        <v>631325924</v>
      </c>
      <c r="U22" s="93">
        <f t="shared" si="3"/>
        <v>349083443</v>
      </c>
      <c r="V22" s="93">
        <f t="shared" si="3"/>
        <v>313794372</v>
      </c>
      <c r="W22" s="93">
        <f t="shared" si="3"/>
        <v>1330058725</v>
      </c>
      <c r="X22" s="93">
        <f t="shared" si="3"/>
        <v>-1016264353</v>
      </c>
      <c r="Y22" s="94">
        <f>+IF(W22&lt;&gt;0,(X22/W22)*100,0)</f>
        <v>-76.40747990281407</v>
      </c>
      <c r="Z22" s="95">
        <f t="shared" si="3"/>
        <v>1330058725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440960926</v>
      </c>
      <c r="C24" s="73">
        <f>SUM(C22:C23)</f>
        <v>0</v>
      </c>
      <c r="D24" s="74">
        <f aca="true" t="shared" si="4" ref="D24:Z24">SUM(D22:D23)</f>
        <v>975459670</v>
      </c>
      <c r="E24" s="75">
        <f t="shared" si="4"/>
        <v>1330058725</v>
      </c>
      <c r="F24" s="75">
        <f t="shared" si="4"/>
        <v>237161034</v>
      </c>
      <c r="G24" s="75">
        <f t="shared" si="4"/>
        <v>-62980455</v>
      </c>
      <c r="H24" s="75">
        <f t="shared" si="4"/>
        <v>-187525453</v>
      </c>
      <c r="I24" s="75">
        <f t="shared" si="4"/>
        <v>-13344874</v>
      </c>
      <c r="J24" s="75">
        <f t="shared" si="4"/>
        <v>-229651388</v>
      </c>
      <c r="K24" s="75">
        <f t="shared" si="4"/>
        <v>-164090831</v>
      </c>
      <c r="L24" s="75">
        <f t="shared" si="4"/>
        <v>437853162</v>
      </c>
      <c r="M24" s="75">
        <f t="shared" si="4"/>
        <v>44110943</v>
      </c>
      <c r="N24" s="75">
        <f t="shared" si="4"/>
        <v>-140048240</v>
      </c>
      <c r="O24" s="75">
        <f t="shared" si="4"/>
        <v>-105942821</v>
      </c>
      <c r="P24" s="75">
        <f t="shared" si="4"/>
        <v>179935921</v>
      </c>
      <c r="Q24" s="75">
        <f t="shared" si="4"/>
        <v>-66055140</v>
      </c>
      <c r="R24" s="75">
        <f t="shared" si="4"/>
        <v>-27119525</v>
      </c>
      <c r="S24" s="75">
        <f t="shared" si="4"/>
        <v>-255122956</v>
      </c>
      <c r="T24" s="75">
        <f t="shared" si="4"/>
        <v>631325924</v>
      </c>
      <c r="U24" s="75">
        <f t="shared" si="4"/>
        <v>349083443</v>
      </c>
      <c r="V24" s="75">
        <f t="shared" si="4"/>
        <v>313794372</v>
      </c>
      <c r="W24" s="75">
        <f t="shared" si="4"/>
        <v>1330058725</v>
      </c>
      <c r="X24" s="75">
        <f t="shared" si="4"/>
        <v>-1016264353</v>
      </c>
      <c r="Y24" s="76">
        <f>+IF(W24&lt;&gt;0,(X24/W24)*100,0)</f>
        <v>-76.40747990281407</v>
      </c>
      <c r="Z24" s="77">
        <f t="shared" si="4"/>
        <v>1330058725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258396485</v>
      </c>
      <c r="C27" s="21">
        <v>0</v>
      </c>
      <c r="D27" s="103">
        <v>1737412866</v>
      </c>
      <c r="E27" s="104">
        <v>2233410248</v>
      </c>
      <c r="F27" s="104">
        <v>2828258</v>
      </c>
      <c r="G27" s="104">
        <v>63892356</v>
      </c>
      <c r="H27" s="104">
        <v>68629937</v>
      </c>
      <c r="I27" s="104">
        <v>135350551</v>
      </c>
      <c r="J27" s="104">
        <v>143183184</v>
      </c>
      <c r="K27" s="104">
        <v>100843252</v>
      </c>
      <c r="L27" s="104">
        <v>171076321</v>
      </c>
      <c r="M27" s="104">
        <v>415102757</v>
      </c>
      <c r="N27" s="104">
        <v>43262550</v>
      </c>
      <c r="O27" s="104">
        <v>103430695</v>
      </c>
      <c r="P27" s="104">
        <v>132334407</v>
      </c>
      <c r="Q27" s="104">
        <v>279027652</v>
      </c>
      <c r="R27" s="104">
        <v>32672561</v>
      </c>
      <c r="S27" s="104">
        <v>82738121</v>
      </c>
      <c r="T27" s="104">
        <v>267887419</v>
      </c>
      <c r="U27" s="104">
        <v>383298101</v>
      </c>
      <c r="V27" s="104">
        <v>1212779061</v>
      </c>
      <c r="W27" s="104">
        <v>2233410248</v>
      </c>
      <c r="X27" s="104">
        <v>-1020631187</v>
      </c>
      <c r="Y27" s="105">
        <v>-45.7</v>
      </c>
      <c r="Z27" s="106">
        <v>2233410248</v>
      </c>
    </row>
    <row r="28" spans="1:26" ht="12.75">
      <c r="A28" s="107" t="s">
        <v>47</v>
      </c>
      <c r="B28" s="18">
        <v>87707985</v>
      </c>
      <c r="C28" s="18">
        <v>0</v>
      </c>
      <c r="D28" s="58">
        <v>1039831041</v>
      </c>
      <c r="E28" s="59">
        <v>1323796529</v>
      </c>
      <c r="F28" s="59">
        <v>2616767</v>
      </c>
      <c r="G28" s="59">
        <v>37183162</v>
      </c>
      <c r="H28" s="59">
        <v>36256327</v>
      </c>
      <c r="I28" s="59">
        <v>76056256</v>
      </c>
      <c r="J28" s="59">
        <v>99192459</v>
      </c>
      <c r="K28" s="59">
        <v>40713779</v>
      </c>
      <c r="L28" s="59">
        <v>92841337</v>
      </c>
      <c r="M28" s="59">
        <v>232747575</v>
      </c>
      <c r="N28" s="59">
        <v>25917207</v>
      </c>
      <c r="O28" s="59">
        <v>61208522</v>
      </c>
      <c r="P28" s="59">
        <v>45480670</v>
      </c>
      <c r="Q28" s="59">
        <v>132606399</v>
      </c>
      <c r="R28" s="59">
        <v>17919709</v>
      </c>
      <c r="S28" s="59">
        <v>52481867</v>
      </c>
      <c r="T28" s="59">
        <v>167202918</v>
      </c>
      <c r="U28" s="59">
        <v>237604494</v>
      </c>
      <c r="V28" s="59">
        <v>679014724</v>
      </c>
      <c r="W28" s="59">
        <v>1323796529</v>
      </c>
      <c r="X28" s="59">
        <v>-644781805</v>
      </c>
      <c r="Y28" s="60">
        <v>-48.71</v>
      </c>
      <c r="Z28" s="61">
        <v>1323796529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69581825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299290</v>
      </c>
      <c r="K30" s="59">
        <v>0</v>
      </c>
      <c r="L30" s="59">
        <v>0</v>
      </c>
      <c r="M30" s="59">
        <v>299290</v>
      </c>
      <c r="N30" s="59">
        <v>0</v>
      </c>
      <c r="O30" s="59">
        <v>-299290</v>
      </c>
      <c r="P30" s="59">
        <v>0</v>
      </c>
      <c r="Q30" s="59">
        <v>-299290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162530528</v>
      </c>
      <c r="C31" s="18">
        <v>0</v>
      </c>
      <c r="D31" s="58">
        <v>628000000</v>
      </c>
      <c r="E31" s="59">
        <v>909555719</v>
      </c>
      <c r="F31" s="59">
        <v>211491</v>
      </c>
      <c r="G31" s="59">
        <v>26709194</v>
      </c>
      <c r="H31" s="59">
        <v>32373610</v>
      </c>
      <c r="I31" s="59">
        <v>59294295</v>
      </c>
      <c r="J31" s="59">
        <v>43691435</v>
      </c>
      <c r="K31" s="59">
        <v>59924547</v>
      </c>
      <c r="L31" s="59">
        <v>78234984</v>
      </c>
      <c r="M31" s="59">
        <v>181850966</v>
      </c>
      <c r="N31" s="59">
        <v>17237228</v>
      </c>
      <c r="O31" s="59">
        <v>42521463</v>
      </c>
      <c r="P31" s="59">
        <v>86803449</v>
      </c>
      <c r="Q31" s="59">
        <v>146562140</v>
      </c>
      <c r="R31" s="59">
        <v>14980693</v>
      </c>
      <c r="S31" s="59">
        <v>30341454</v>
      </c>
      <c r="T31" s="59">
        <v>100684501</v>
      </c>
      <c r="U31" s="59">
        <v>146006648</v>
      </c>
      <c r="V31" s="59">
        <v>533714049</v>
      </c>
      <c r="W31" s="59">
        <v>909555719</v>
      </c>
      <c r="X31" s="59">
        <v>-375841670</v>
      </c>
      <c r="Y31" s="60">
        <v>-41.32</v>
      </c>
      <c r="Z31" s="61">
        <v>909555719</v>
      </c>
    </row>
    <row r="32" spans="1:26" ht="12.75">
      <c r="A32" s="68" t="s">
        <v>50</v>
      </c>
      <c r="B32" s="21">
        <f>SUM(B28:B31)</f>
        <v>250238513</v>
      </c>
      <c r="C32" s="21">
        <f>SUM(C28:C31)</f>
        <v>0</v>
      </c>
      <c r="D32" s="103">
        <f aca="true" t="shared" si="5" ref="D32:Z32">SUM(D28:D31)</f>
        <v>1737412866</v>
      </c>
      <c r="E32" s="104">
        <f t="shared" si="5"/>
        <v>2233352248</v>
      </c>
      <c r="F32" s="104">
        <f t="shared" si="5"/>
        <v>2828258</v>
      </c>
      <c r="G32" s="104">
        <f t="shared" si="5"/>
        <v>63892356</v>
      </c>
      <c r="H32" s="104">
        <f t="shared" si="5"/>
        <v>68629937</v>
      </c>
      <c r="I32" s="104">
        <f t="shared" si="5"/>
        <v>135350551</v>
      </c>
      <c r="J32" s="104">
        <f t="shared" si="5"/>
        <v>143183184</v>
      </c>
      <c r="K32" s="104">
        <f t="shared" si="5"/>
        <v>100638326</v>
      </c>
      <c r="L32" s="104">
        <f t="shared" si="5"/>
        <v>171076321</v>
      </c>
      <c r="M32" s="104">
        <f t="shared" si="5"/>
        <v>414897831</v>
      </c>
      <c r="N32" s="104">
        <f t="shared" si="5"/>
        <v>43154435</v>
      </c>
      <c r="O32" s="104">
        <f t="shared" si="5"/>
        <v>103430695</v>
      </c>
      <c r="P32" s="104">
        <f t="shared" si="5"/>
        <v>132284119</v>
      </c>
      <c r="Q32" s="104">
        <f t="shared" si="5"/>
        <v>278869249</v>
      </c>
      <c r="R32" s="104">
        <f t="shared" si="5"/>
        <v>32900402</v>
      </c>
      <c r="S32" s="104">
        <f t="shared" si="5"/>
        <v>82823321</v>
      </c>
      <c r="T32" s="104">
        <f t="shared" si="5"/>
        <v>267887419</v>
      </c>
      <c r="U32" s="104">
        <f t="shared" si="5"/>
        <v>383611142</v>
      </c>
      <c r="V32" s="104">
        <f t="shared" si="5"/>
        <v>1212728773</v>
      </c>
      <c r="W32" s="104">
        <f t="shared" si="5"/>
        <v>2233352248</v>
      </c>
      <c r="X32" s="104">
        <f t="shared" si="5"/>
        <v>-1020623475</v>
      </c>
      <c r="Y32" s="105">
        <f>+IF(W32&lt;&gt;0,(X32/W32)*100,0)</f>
        <v>-45.69917154421043</v>
      </c>
      <c r="Z32" s="106">
        <f t="shared" si="5"/>
        <v>2233352248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7312294300</v>
      </c>
      <c r="C35" s="18">
        <v>0</v>
      </c>
      <c r="D35" s="58">
        <v>3463640863</v>
      </c>
      <c r="E35" s="59">
        <v>2828639515</v>
      </c>
      <c r="F35" s="59">
        <v>7826436877</v>
      </c>
      <c r="G35" s="59">
        <v>-72806040</v>
      </c>
      <c r="H35" s="59">
        <v>-131396695</v>
      </c>
      <c r="I35" s="59">
        <v>7622234142</v>
      </c>
      <c r="J35" s="59">
        <v>-244237135</v>
      </c>
      <c r="K35" s="59">
        <v>73485349</v>
      </c>
      <c r="L35" s="59">
        <v>254595047</v>
      </c>
      <c r="M35" s="59">
        <v>83843261</v>
      </c>
      <c r="N35" s="59">
        <v>112475249</v>
      </c>
      <c r="O35" s="59">
        <v>358687224</v>
      </c>
      <c r="P35" s="59">
        <v>102547421</v>
      </c>
      <c r="Q35" s="59">
        <v>573709894</v>
      </c>
      <c r="R35" s="59">
        <v>493874788</v>
      </c>
      <c r="S35" s="59">
        <v>-181898110</v>
      </c>
      <c r="T35" s="59">
        <v>744974283</v>
      </c>
      <c r="U35" s="59">
        <v>1056950961</v>
      </c>
      <c r="V35" s="59">
        <v>9336738258</v>
      </c>
      <c r="W35" s="59">
        <v>2828639515</v>
      </c>
      <c r="X35" s="59">
        <v>6508098743</v>
      </c>
      <c r="Y35" s="60">
        <v>230.08</v>
      </c>
      <c r="Z35" s="61">
        <v>2828639515</v>
      </c>
    </row>
    <row r="36" spans="1:26" ht="12.75">
      <c r="A36" s="57" t="s">
        <v>53</v>
      </c>
      <c r="B36" s="18">
        <v>20813812300</v>
      </c>
      <c r="C36" s="18">
        <v>0</v>
      </c>
      <c r="D36" s="58">
        <v>20818953887</v>
      </c>
      <c r="E36" s="59">
        <v>21314951269</v>
      </c>
      <c r="F36" s="59">
        <v>18951558065</v>
      </c>
      <c r="G36" s="59">
        <v>1731001196</v>
      </c>
      <c r="H36" s="59">
        <v>-103728369</v>
      </c>
      <c r="I36" s="59">
        <v>20578830892</v>
      </c>
      <c r="J36" s="59">
        <v>-647910</v>
      </c>
      <c r="K36" s="59">
        <v>-89583150</v>
      </c>
      <c r="L36" s="59">
        <v>30038479</v>
      </c>
      <c r="M36" s="59">
        <v>-60192581</v>
      </c>
      <c r="N36" s="59">
        <v>-97846497</v>
      </c>
      <c r="O36" s="59">
        <v>-32590721</v>
      </c>
      <c r="P36" s="59">
        <v>-13067771</v>
      </c>
      <c r="Q36" s="59">
        <v>-143504989</v>
      </c>
      <c r="R36" s="59">
        <v>-103825833</v>
      </c>
      <c r="S36" s="59">
        <v>-59966128</v>
      </c>
      <c r="T36" s="59">
        <v>153852958</v>
      </c>
      <c r="U36" s="59">
        <v>-9939003</v>
      </c>
      <c r="V36" s="59">
        <v>20365194319</v>
      </c>
      <c r="W36" s="59">
        <v>21314951269</v>
      </c>
      <c r="X36" s="59">
        <v>-949756950</v>
      </c>
      <c r="Y36" s="60">
        <v>-4.46</v>
      </c>
      <c r="Z36" s="61">
        <v>21314951269</v>
      </c>
    </row>
    <row r="37" spans="1:26" ht="12.75">
      <c r="A37" s="57" t="s">
        <v>54</v>
      </c>
      <c r="B37" s="18">
        <v>6217440739</v>
      </c>
      <c r="C37" s="18">
        <v>0</v>
      </c>
      <c r="D37" s="58">
        <v>1716206030</v>
      </c>
      <c r="E37" s="59">
        <v>1714976037</v>
      </c>
      <c r="F37" s="59">
        <v>6267367760</v>
      </c>
      <c r="G37" s="59">
        <v>12860293</v>
      </c>
      <c r="H37" s="59">
        <v>-37931727</v>
      </c>
      <c r="I37" s="59">
        <v>6242296326</v>
      </c>
      <c r="J37" s="59">
        <v>-13421363</v>
      </c>
      <c r="K37" s="59">
        <v>219282825</v>
      </c>
      <c r="L37" s="59">
        <v>-134112868</v>
      </c>
      <c r="M37" s="59">
        <v>71748594</v>
      </c>
      <c r="N37" s="59">
        <v>154590460</v>
      </c>
      <c r="O37" s="59">
        <v>432039286</v>
      </c>
      <c r="P37" s="59">
        <v>-80408091</v>
      </c>
      <c r="Q37" s="59">
        <v>506221655</v>
      </c>
      <c r="R37" s="59">
        <v>417168456</v>
      </c>
      <c r="S37" s="59">
        <v>12319371</v>
      </c>
      <c r="T37" s="59">
        <v>279641391</v>
      </c>
      <c r="U37" s="59">
        <v>709129218</v>
      </c>
      <c r="V37" s="59">
        <v>7529395793</v>
      </c>
      <c r="W37" s="59">
        <v>1714976037</v>
      </c>
      <c r="X37" s="59">
        <v>5814419756</v>
      </c>
      <c r="Y37" s="60">
        <v>339.04</v>
      </c>
      <c r="Z37" s="61">
        <v>1714976037</v>
      </c>
    </row>
    <row r="38" spans="1:26" ht="12.75">
      <c r="A38" s="57" t="s">
        <v>55</v>
      </c>
      <c r="B38" s="18">
        <v>1021515291</v>
      </c>
      <c r="C38" s="18">
        <v>0</v>
      </c>
      <c r="D38" s="58">
        <v>825708257</v>
      </c>
      <c r="E38" s="59">
        <v>825708257</v>
      </c>
      <c r="F38" s="59">
        <v>814383508</v>
      </c>
      <c r="G38" s="59">
        <v>207131783</v>
      </c>
      <c r="H38" s="59">
        <v>-9651993</v>
      </c>
      <c r="I38" s="59">
        <v>1011863298</v>
      </c>
      <c r="J38" s="59">
        <v>0</v>
      </c>
      <c r="K38" s="59">
        <v>0</v>
      </c>
      <c r="L38" s="59">
        <v>-18575858</v>
      </c>
      <c r="M38" s="59">
        <v>-18575858</v>
      </c>
      <c r="N38" s="59">
        <v>0</v>
      </c>
      <c r="O38" s="59">
        <v>0</v>
      </c>
      <c r="P38" s="59">
        <v>-10048214</v>
      </c>
      <c r="Q38" s="59">
        <v>-10048214</v>
      </c>
      <c r="R38" s="59">
        <v>0</v>
      </c>
      <c r="S38" s="59">
        <v>0</v>
      </c>
      <c r="T38" s="59">
        <v>-12140111</v>
      </c>
      <c r="U38" s="59">
        <v>-12140111</v>
      </c>
      <c r="V38" s="59">
        <v>971099115</v>
      </c>
      <c r="W38" s="59">
        <v>825708257</v>
      </c>
      <c r="X38" s="59">
        <v>145390858</v>
      </c>
      <c r="Y38" s="60">
        <v>17.61</v>
      </c>
      <c r="Z38" s="61">
        <v>825708257</v>
      </c>
    </row>
    <row r="39" spans="1:26" ht="12.75">
      <c r="A39" s="57" t="s">
        <v>56</v>
      </c>
      <c r="B39" s="18">
        <v>20892512154</v>
      </c>
      <c r="C39" s="18">
        <v>0</v>
      </c>
      <c r="D39" s="58">
        <v>21740680463</v>
      </c>
      <c r="E39" s="59">
        <v>21602906490</v>
      </c>
      <c r="F39" s="59">
        <v>19696243656</v>
      </c>
      <c r="G39" s="59">
        <v>1438203080</v>
      </c>
      <c r="H39" s="59">
        <v>-187538748</v>
      </c>
      <c r="I39" s="59">
        <v>20946907988</v>
      </c>
      <c r="J39" s="59">
        <v>-231462807</v>
      </c>
      <c r="K39" s="59">
        <v>-235379779</v>
      </c>
      <c r="L39" s="59">
        <v>437323123</v>
      </c>
      <c r="M39" s="59">
        <v>-29519463</v>
      </c>
      <c r="N39" s="59">
        <v>-139960856</v>
      </c>
      <c r="O39" s="59">
        <v>-105941969</v>
      </c>
      <c r="P39" s="59">
        <v>179936824</v>
      </c>
      <c r="Q39" s="59">
        <v>-65966001</v>
      </c>
      <c r="R39" s="59">
        <v>-27118651</v>
      </c>
      <c r="S39" s="59">
        <v>-254182754</v>
      </c>
      <c r="T39" s="59">
        <v>631326829</v>
      </c>
      <c r="U39" s="59">
        <v>350025424</v>
      </c>
      <c r="V39" s="59">
        <v>21201447948</v>
      </c>
      <c r="W39" s="59">
        <v>21602906490</v>
      </c>
      <c r="X39" s="59">
        <v>-401458542</v>
      </c>
      <c r="Y39" s="60">
        <v>-1.86</v>
      </c>
      <c r="Z39" s="61">
        <v>21602906490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-5145276727</v>
      </c>
      <c r="C42" s="18">
        <v>0</v>
      </c>
      <c r="D42" s="58">
        <v>-5845236726</v>
      </c>
      <c r="E42" s="59">
        <v>-5895045801</v>
      </c>
      <c r="F42" s="59">
        <v>-523743153</v>
      </c>
      <c r="G42" s="59">
        <v>-470267059</v>
      </c>
      <c r="H42" s="59">
        <v>-446974336</v>
      </c>
      <c r="I42" s="59">
        <v>-1440984548</v>
      </c>
      <c r="J42" s="59">
        <v>-490566252</v>
      </c>
      <c r="K42" s="59">
        <v>-478955703</v>
      </c>
      <c r="L42" s="59">
        <v>-440693968</v>
      </c>
      <c r="M42" s="59">
        <v>-1410215923</v>
      </c>
      <c r="N42" s="59">
        <v>-421883212</v>
      </c>
      <c r="O42" s="59">
        <v>-448077579</v>
      </c>
      <c r="P42" s="59">
        <v>-434265481</v>
      </c>
      <c r="Q42" s="59">
        <v>-1304226272</v>
      </c>
      <c r="R42" s="59">
        <v>-374088524</v>
      </c>
      <c r="S42" s="59">
        <v>-432030026</v>
      </c>
      <c r="T42" s="59">
        <v>-481279609</v>
      </c>
      <c r="U42" s="59">
        <v>-1287398159</v>
      </c>
      <c r="V42" s="59">
        <v>-5442824902</v>
      </c>
      <c r="W42" s="59">
        <v>-5895045801</v>
      </c>
      <c r="X42" s="59">
        <v>452220899</v>
      </c>
      <c r="Y42" s="60">
        <v>-7.67</v>
      </c>
      <c r="Z42" s="61">
        <v>-5895045801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10633598</v>
      </c>
      <c r="C44" s="18">
        <v>0</v>
      </c>
      <c r="D44" s="58">
        <v>7649232</v>
      </c>
      <c r="E44" s="59">
        <v>0</v>
      </c>
      <c r="F44" s="59">
        <v>58905025</v>
      </c>
      <c r="G44" s="59">
        <v>-58263061</v>
      </c>
      <c r="H44" s="59">
        <v>-6046152</v>
      </c>
      <c r="I44" s="59">
        <v>-5404188</v>
      </c>
      <c r="J44" s="59">
        <v>-338969</v>
      </c>
      <c r="K44" s="59">
        <v>35734</v>
      </c>
      <c r="L44" s="59">
        <v>-479023</v>
      </c>
      <c r="M44" s="59">
        <v>-782258</v>
      </c>
      <c r="N44" s="59">
        <v>-460687</v>
      </c>
      <c r="O44" s="59">
        <v>1071137</v>
      </c>
      <c r="P44" s="59">
        <v>-509874</v>
      </c>
      <c r="Q44" s="59">
        <v>100576</v>
      </c>
      <c r="R44" s="59">
        <v>-509500</v>
      </c>
      <c r="S44" s="59">
        <v>99832</v>
      </c>
      <c r="T44" s="59">
        <v>-2178</v>
      </c>
      <c r="U44" s="59">
        <v>-411846</v>
      </c>
      <c r="V44" s="59">
        <v>-6497716</v>
      </c>
      <c r="W44" s="59">
        <v>7649232</v>
      </c>
      <c r="X44" s="59">
        <v>-14146948</v>
      </c>
      <c r="Y44" s="60">
        <v>-184.95</v>
      </c>
      <c r="Z44" s="61">
        <v>0</v>
      </c>
    </row>
    <row r="45" spans="1:26" ht="12.75">
      <c r="A45" s="68" t="s">
        <v>61</v>
      </c>
      <c r="B45" s="21">
        <v>-3312312760</v>
      </c>
      <c r="C45" s="21">
        <v>0</v>
      </c>
      <c r="D45" s="103">
        <v>-4187285226</v>
      </c>
      <c r="E45" s="104">
        <v>-4879744881</v>
      </c>
      <c r="F45" s="104">
        <v>709842008</v>
      </c>
      <c r="G45" s="104">
        <f>+F45+G42+G43+G44+G83</f>
        <v>175098449</v>
      </c>
      <c r="H45" s="104">
        <f>+G45+H42+H43+H44+H83</f>
        <v>-277922039</v>
      </c>
      <c r="I45" s="104">
        <f>+H45</f>
        <v>-277922039</v>
      </c>
      <c r="J45" s="104">
        <f>+H45+J42+J43+J44+J83</f>
        <v>-768827260</v>
      </c>
      <c r="K45" s="104">
        <f>+J45+K42+K43+K44+K83</f>
        <v>-1247747229</v>
      </c>
      <c r="L45" s="104">
        <f>+K45+L42+L43+L44+L83</f>
        <v>-1688920220</v>
      </c>
      <c r="M45" s="104">
        <f>+L45</f>
        <v>-1688920220</v>
      </c>
      <c r="N45" s="104">
        <f>+L45+N42+N43+N44+N83</f>
        <v>-2108097902</v>
      </c>
      <c r="O45" s="104">
        <f>+N45+O42+O43+O44+O83</f>
        <v>-2555104344</v>
      </c>
      <c r="P45" s="104">
        <f>+O45+P42+P43+P44+P83</f>
        <v>-2989879699</v>
      </c>
      <c r="Q45" s="104">
        <f>+P45</f>
        <v>-2989879699</v>
      </c>
      <c r="R45" s="104">
        <f>+P45+R42+R43+R44+R83</f>
        <v>-3364477723</v>
      </c>
      <c r="S45" s="104">
        <f>+R45+S42+S43+S44+S83</f>
        <v>-3796407917</v>
      </c>
      <c r="T45" s="104">
        <f>+S45+T42+T43+T44+T83</f>
        <v>-4277689704</v>
      </c>
      <c r="U45" s="104">
        <f>+T45</f>
        <v>-4277689704</v>
      </c>
      <c r="V45" s="104">
        <f>+U45</f>
        <v>-4277689704</v>
      </c>
      <c r="W45" s="104">
        <f>+W83+W42+W43+W44</f>
        <v>-5802788160</v>
      </c>
      <c r="X45" s="104">
        <f>+V45-W45</f>
        <v>1525098456</v>
      </c>
      <c r="Y45" s="105">
        <f>+IF(W45&lt;&gt;0,+(X45/W45)*100,0)</f>
        <v>-26.282166674855834</v>
      </c>
      <c r="Z45" s="106">
        <v>-4879744881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1295502965</v>
      </c>
      <c r="C68" s="18">
        <v>0</v>
      </c>
      <c r="D68" s="19">
        <v>1552050927</v>
      </c>
      <c r="E68" s="20">
        <v>1552050927</v>
      </c>
      <c r="F68" s="20">
        <v>231657499</v>
      </c>
      <c r="G68" s="20">
        <v>115322517</v>
      </c>
      <c r="H68" s="20">
        <v>111950890</v>
      </c>
      <c r="I68" s="20">
        <v>458930906</v>
      </c>
      <c r="J68" s="20">
        <v>93506292</v>
      </c>
      <c r="K68" s="20">
        <v>113680101</v>
      </c>
      <c r="L68" s="20">
        <v>111760689</v>
      </c>
      <c r="M68" s="20">
        <v>318947082</v>
      </c>
      <c r="N68" s="20">
        <v>110460728</v>
      </c>
      <c r="O68" s="20">
        <v>113149845</v>
      </c>
      <c r="P68" s="20">
        <v>110648441</v>
      </c>
      <c r="Q68" s="20">
        <v>334259014</v>
      </c>
      <c r="R68" s="20">
        <v>110689830</v>
      </c>
      <c r="S68" s="20">
        <v>108384481</v>
      </c>
      <c r="T68" s="20">
        <v>250927907</v>
      </c>
      <c r="U68" s="20">
        <v>470002218</v>
      </c>
      <c r="V68" s="20">
        <v>1582139220</v>
      </c>
      <c r="W68" s="20">
        <v>1552050927</v>
      </c>
      <c r="X68" s="20">
        <v>0</v>
      </c>
      <c r="Y68" s="19">
        <v>0</v>
      </c>
      <c r="Z68" s="22">
        <v>1552050927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1783481082</v>
      </c>
      <c r="C70" s="18">
        <v>0</v>
      </c>
      <c r="D70" s="19">
        <v>2161342096</v>
      </c>
      <c r="E70" s="20">
        <v>2110128954</v>
      </c>
      <c r="F70" s="20">
        <v>163166701</v>
      </c>
      <c r="G70" s="20">
        <v>162982831</v>
      </c>
      <c r="H70" s="20">
        <v>174329687</v>
      </c>
      <c r="I70" s="20">
        <v>500479219</v>
      </c>
      <c r="J70" s="20">
        <v>160743811</v>
      </c>
      <c r="K70" s="20">
        <v>138898796</v>
      </c>
      <c r="L70" s="20">
        <v>163118193</v>
      </c>
      <c r="M70" s="20">
        <v>462760800</v>
      </c>
      <c r="N70" s="20">
        <v>140046510</v>
      </c>
      <c r="O70" s="20">
        <v>161784113</v>
      </c>
      <c r="P70" s="20">
        <v>48568199</v>
      </c>
      <c r="Q70" s="20">
        <v>350398822</v>
      </c>
      <c r="R70" s="20">
        <v>154132093</v>
      </c>
      <c r="S70" s="20">
        <v>111975634</v>
      </c>
      <c r="T70" s="20">
        <v>265379848</v>
      </c>
      <c r="U70" s="20">
        <v>531487575</v>
      </c>
      <c r="V70" s="20">
        <v>1845126416</v>
      </c>
      <c r="W70" s="20">
        <v>2110128954</v>
      </c>
      <c r="X70" s="20">
        <v>0</v>
      </c>
      <c r="Y70" s="19">
        <v>0</v>
      </c>
      <c r="Z70" s="22">
        <v>2110128954</v>
      </c>
    </row>
    <row r="71" spans="1:26" ht="12.75" hidden="1">
      <c r="A71" s="38" t="s">
        <v>67</v>
      </c>
      <c r="B71" s="18">
        <v>503580318</v>
      </c>
      <c r="C71" s="18">
        <v>0</v>
      </c>
      <c r="D71" s="19">
        <v>583148545</v>
      </c>
      <c r="E71" s="20">
        <v>583148545</v>
      </c>
      <c r="F71" s="20">
        <v>36273920</v>
      </c>
      <c r="G71" s="20">
        <v>34342692</v>
      </c>
      <c r="H71" s="20">
        <v>58053054</v>
      </c>
      <c r="I71" s="20">
        <v>128669666</v>
      </c>
      <c r="J71" s="20">
        <v>31494423</v>
      </c>
      <c r="K71" s="20">
        <v>45509759</v>
      </c>
      <c r="L71" s="20">
        <v>57569827</v>
      </c>
      <c r="M71" s="20">
        <v>134574009</v>
      </c>
      <c r="N71" s="20">
        <v>46708905</v>
      </c>
      <c r="O71" s="20">
        <v>106242454</v>
      </c>
      <c r="P71" s="20">
        <v>36890536</v>
      </c>
      <c r="Q71" s="20">
        <v>189841895</v>
      </c>
      <c r="R71" s="20">
        <v>90964111</v>
      </c>
      <c r="S71" s="20">
        <v>35990307</v>
      </c>
      <c r="T71" s="20">
        <v>145144332</v>
      </c>
      <c r="U71" s="20">
        <v>272098750</v>
      </c>
      <c r="V71" s="20">
        <v>725184320</v>
      </c>
      <c r="W71" s="20">
        <v>583148545</v>
      </c>
      <c r="X71" s="20">
        <v>0</v>
      </c>
      <c r="Y71" s="19">
        <v>0</v>
      </c>
      <c r="Z71" s="22">
        <v>583148545</v>
      </c>
    </row>
    <row r="72" spans="1:26" ht="12.75" hidden="1">
      <c r="A72" s="38" t="s">
        <v>68</v>
      </c>
      <c r="B72" s="18">
        <v>328922573</v>
      </c>
      <c r="C72" s="18">
        <v>0</v>
      </c>
      <c r="D72" s="19">
        <v>363587047</v>
      </c>
      <c r="E72" s="20">
        <v>363587047</v>
      </c>
      <c r="F72" s="20">
        <v>36550159</v>
      </c>
      <c r="G72" s="20">
        <v>32548869</v>
      </c>
      <c r="H72" s="20">
        <v>30360627</v>
      </c>
      <c r="I72" s="20">
        <v>99459655</v>
      </c>
      <c r="J72" s="20">
        <v>29167976</v>
      </c>
      <c r="K72" s="20">
        <v>29330880</v>
      </c>
      <c r="L72" s="20">
        <v>30987233</v>
      </c>
      <c r="M72" s="20">
        <v>89486089</v>
      </c>
      <c r="N72" s="20">
        <v>28786156</v>
      </c>
      <c r="O72" s="20">
        <v>30001565</v>
      </c>
      <c r="P72" s="20">
        <v>29313398</v>
      </c>
      <c r="Q72" s="20">
        <v>88101119</v>
      </c>
      <c r="R72" s="20">
        <v>28714803</v>
      </c>
      <c r="S72" s="20">
        <v>30262117</v>
      </c>
      <c r="T72" s="20">
        <v>70804447</v>
      </c>
      <c r="U72" s="20">
        <v>129781367</v>
      </c>
      <c r="V72" s="20">
        <v>406828230</v>
      </c>
      <c r="W72" s="20">
        <v>363587047</v>
      </c>
      <c r="X72" s="20">
        <v>0</v>
      </c>
      <c r="Y72" s="19">
        <v>0</v>
      </c>
      <c r="Z72" s="22">
        <v>363587047</v>
      </c>
    </row>
    <row r="73" spans="1:26" ht="12.75" hidden="1">
      <c r="A73" s="38" t="s">
        <v>69</v>
      </c>
      <c r="B73" s="18">
        <v>251916126</v>
      </c>
      <c r="C73" s="18">
        <v>0</v>
      </c>
      <c r="D73" s="19">
        <v>310977934</v>
      </c>
      <c r="E73" s="20">
        <v>310977934</v>
      </c>
      <c r="F73" s="20">
        <v>22883347</v>
      </c>
      <c r="G73" s="20">
        <v>22689773</v>
      </c>
      <c r="H73" s="20">
        <v>22635657</v>
      </c>
      <c r="I73" s="20">
        <v>68208777</v>
      </c>
      <c r="J73" s="20">
        <v>22636768</v>
      </c>
      <c r="K73" s="20">
        <v>22735888</v>
      </c>
      <c r="L73" s="20">
        <v>22792733</v>
      </c>
      <c r="M73" s="20">
        <v>68165389</v>
      </c>
      <c r="N73" s="20">
        <v>22744490</v>
      </c>
      <c r="O73" s="20">
        <v>22781309</v>
      </c>
      <c r="P73" s="20">
        <v>22547716</v>
      </c>
      <c r="Q73" s="20">
        <v>68073515</v>
      </c>
      <c r="R73" s="20">
        <v>22741836</v>
      </c>
      <c r="S73" s="20">
        <v>22902187</v>
      </c>
      <c r="T73" s="20">
        <v>51669876</v>
      </c>
      <c r="U73" s="20">
        <v>97313899</v>
      </c>
      <c r="V73" s="20">
        <v>301761580</v>
      </c>
      <c r="W73" s="20">
        <v>310977934</v>
      </c>
      <c r="X73" s="20">
        <v>0</v>
      </c>
      <c r="Y73" s="19">
        <v>0</v>
      </c>
      <c r="Z73" s="22">
        <v>310977934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67093405</v>
      </c>
      <c r="C75" s="27">
        <v>0</v>
      </c>
      <c r="D75" s="28">
        <v>59464733</v>
      </c>
      <c r="E75" s="29">
        <v>80964733</v>
      </c>
      <c r="F75" s="29">
        <v>6855281</v>
      </c>
      <c r="G75" s="29">
        <v>6792700</v>
      </c>
      <c r="H75" s="29">
        <v>7102050</v>
      </c>
      <c r="I75" s="29">
        <v>20750031</v>
      </c>
      <c r="J75" s="29">
        <v>9612559</v>
      </c>
      <c r="K75" s="29">
        <v>8595847</v>
      </c>
      <c r="L75" s="29">
        <v>9269598</v>
      </c>
      <c r="M75" s="29">
        <v>27478004</v>
      </c>
      <c r="N75" s="29">
        <v>9462423</v>
      </c>
      <c r="O75" s="29">
        <v>9332931</v>
      </c>
      <c r="P75" s="29">
        <v>9321337</v>
      </c>
      <c r="Q75" s="29">
        <v>28116691</v>
      </c>
      <c r="R75" s="29">
        <v>9504245</v>
      </c>
      <c r="S75" s="29">
        <v>8780709</v>
      </c>
      <c r="T75" s="29">
        <v>25116086</v>
      </c>
      <c r="U75" s="29">
        <v>43401040</v>
      </c>
      <c r="V75" s="29">
        <v>119745766</v>
      </c>
      <c r="W75" s="29">
        <v>80964733</v>
      </c>
      <c r="X75" s="29">
        <v>0</v>
      </c>
      <c r="Y75" s="28">
        <v>0</v>
      </c>
      <c r="Z75" s="30">
        <v>80964733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1822330369</v>
      </c>
      <c r="C83" s="18"/>
      <c r="D83" s="19">
        <v>1650302268</v>
      </c>
      <c r="E83" s="20">
        <v>1015300920</v>
      </c>
      <c r="F83" s="20">
        <v>1174680136</v>
      </c>
      <c r="G83" s="20">
        <v>-6213439</v>
      </c>
      <c r="H83" s="20"/>
      <c r="I83" s="20">
        <v>1174680136</v>
      </c>
      <c r="J83" s="20"/>
      <c r="K83" s="20"/>
      <c r="L83" s="20"/>
      <c r="M83" s="20"/>
      <c r="N83" s="20">
        <v>3166217</v>
      </c>
      <c r="O83" s="20"/>
      <c r="P83" s="20"/>
      <c r="Q83" s="20">
        <v>3166217</v>
      </c>
      <c r="R83" s="20"/>
      <c r="S83" s="20"/>
      <c r="T83" s="20"/>
      <c r="U83" s="20"/>
      <c r="V83" s="20">
        <v>1174680136</v>
      </c>
      <c r="W83" s="20">
        <v>84608409</v>
      </c>
      <c r="X83" s="20"/>
      <c r="Y83" s="19"/>
      <c r="Z83" s="22">
        <v>1015300920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7">
      <selection activeCell="V28" sqref="V28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2353508050</v>
      </c>
      <c r="E5" s="59">
        <v>2353508050</v>
      </c>
      <c r="F5" s="59">
        <v>2462140292</v>
      </c>
      <c r="G5" s="59">
        <v>0</v>
      </c>
      <c r="H5" s="59">
        <v>-5679364</v>
      </c>
      <c r="I5" s="59">
        <v>2456460928</v>
      </c>
      <c r="J5" s="59">
        <v>0</v>
      </c>
      <c r="K5" s="59">
        <v>0</v>
      </c>
      <c r="L5" s="59">
        <v>0</v>
      </c>
      <c r="M5" s="59">
        <v>0</v>
      </c>
      <c r="N5" s="59">
        <v>-7674656</v>
      </c>
      <c r="O5" s="59">
        <v>0</v>
      </c>
      <c r="P5" s="59">
        <v>-7317239</v>
      </c>
      <c r="Q5" s="59">
        <v>-14991895</v>
      </c>
      <c r="R5" s="59">
        <v>-4444777</v>
      </c>
      <c r="S5" s="59">
        <v>-7108559</v>
      </c>
      <c r="T5" s="59">
        <v>0</v>
      </c>
      <c r="U5" s="59">
        <v>-11553336</v>
      </c>
      <c r="V5" s="59">
        <v>2429915697</v>
      </c>
      <c r="W5" s="59">
        <v>2353508050</v>
      </c>
      <c r="X5" s="59">
        <v>76407647</v>
      </c>
      <c r="Y5" s="60">
        <v>3.25</v>
      </c>
      <c r="Z5" s="61">
        <v>2353508050</v>
      </c>
    </row>
    <row r="6" spans="1:26" ht="12.75">
      <c r="A6" s="57" t="s">
        <v>32</v>
      </c>
      <c r="B6" s="18">
        <v>0</v>
      </c>
      <c r="C6" s="18">
        <v>0</v>
      </c>
      <c r="D6" s="58">
        <v>15465139153</v>
      </c>
      <c r="E6" s="59">
        <v>15465139153</v>
      </c>
      <c r="F6" s="59">
        <v>529032596</v>
      </c>
      <c r="G6" s="59">
        <v>0</v>
      </c>
      <c r="H6" s="59">
        <v>-9883887</v>
      </c>
      <c r="I6" s="59">
        <v>519148709</v>
      </c>
      <c r="J6" s="59">
        <v>0</v>
      </c>
      <c r="K6" s="59">
        <v>0</v>
      </c>
      <c r="L6" s="59">
        <v>0</v>
      </c>
      <c r="M6" s="59">
        <v>0</v>
      </c>
      <c r="N6" s="59">
        <v>498596650</v>
      </c>
      <c r="O6" s="59">
        <v>0</v>
      </c>
      <c r="P6" s="59">
        <v>425820665</v>
      </c>
      <c r="Q6" s="59">
        <v>924417315</v>
      </c>
      <c r="R6" s="59">
        <v>700670226</v>
      </c>
      <c r="S6" s="59">
        <v>310998049</v>
      </c>
      <c r="T6" s="59">
        <v>0</v>
      </c>
      <c r="U6" s="59">
        <v>1011668275</v>
      </c>
      <c r="V6" s="59">
        <v>2455234299</v>
      </c>
      <c r="W6" s="59">
        <v>5810139153</v>
      </c>
      <c r="X6" s="59">
        <v>-3354904854</v>
      </c>
      <c r="Y6" s="60">
        <v>-57.74</v>
      </c>
      <c r="Z6" s="61">
        <v>15465139153</v>
      </c>
    </row>
    <row r="7" spans="1:26" ht="12.75">
      <c r="A7" s="57" t="s">
        <v>33</v>
      </c>
      <c r="B7" s="18">
        <v>0</v>
      </c>
      <c r="C7" s="18">
        <v>0</v>
      </c>
      <c r="D7" s="58">
        <v>113115119</v>
      </c>
      <c r="E7" s="59">
        <v>113115119</v>
      </c>
      <c r="F7" s="59">
        <v>25375379</v>
      </c>
      <c r="G7" s="59">
        <v>0</v>
      </c>
      <c r="H7" s="59">
        <v>15818473</v>
      </c>
      <c r="I7" s="59">
        <v>41193852</v>
      </c>
      <c r="J7" s="59">
        <v>0</v>
      </c>
      <c r="K7" s="59">
        <v>0</v>
      </c>
      <c r="L7" s="59">
        <v>0</v>
      </c>
      <c r="M7" s="59">
        <v>0</v>
      </c>
      <c r="N7" s="59">
        <v>14243851</v>
      </c>
      <c r="O7" s="59">
        <v>0</v>
      </c>
      <c r="P7" s="59">
        <v>13387048</v>
      </c>
      <c r="Q7" s="59">
        <v>27630899</v>
      </c>
      <c r="R7" s="59">
        <v>0</v>
      </c>
      <c r="S7" s="59">
        <v>1704045</v>
      </c>
      <c r="T7" s="59">
        <v>0</v>
      </c>
      <c r="U7" s="59">
        <v>1704045</v>
      </c>
      <c r="V7" s="59">
        <v>70528796</v>
      </c>
      <c r="W7" s="59">
        <v>113115119</v>
      </c>
      <c r="X7" s="59">
        <v>-42586323</v>
      </c>
      <c r="Y7" s="60">
        <v>-37.65</v>
      </c>
      <c r="Z7" s="61">
        <v>113115119</v>
      </c>
    </row>
    <row r="8" spans="1:26" ht="12.75">
      <c r="A8" s="57" t="s">
        <v>34</v>
      </c>
      <c r="B8" s="18">
        <v>0</v>
      </c>
      <c r="C8" s="18">
        <v>0</v>
      </c>
      <c r="D8" s="58">
        <v>1219292910</v>
      </c>
      <c r="E8" s="59">
        <v>1219292910</v>
      </c>
      <c r="F8" s="59">
        <v>427913056</v>
      </c>
      <c r="G8" s="59">
        <v>0</v>
      </c>
      <c r="H8" s="59">
        <v>37324</v>
      </c>
      <c r="I8" s="59">
        <v>427950380</v>
      </c>
      <c r="J8" s="59">
        <v>0</v>
      </c>
      <c r="K8" s="59">
        <v>0</v>
      </c>
      <c r="L8" s="59">
        <v>0</v>
      </c>
      <c r="M8" s="59">
        <v>0</v>
      </c>
      <c r="N8" s="59">
        <v>-185150058</v>
      </c>
      <c r="O8" s="59">
        <v>0</v>
      </c>
      <c r="P8" s="59">
        <v>230115000</v>
      </c>
      <c r="Q8" s="59">
        <v>44964942</v>
      </c>
      <c r="R8" s="59">
        <v>2386184</v>
      </c>
      <c r="S8" s="59">
        <v>23381839</v>
      </c>
      <c r="T8" s="59">
        <v>0</v>
      </c>
      <c r="U8" s="59">
        <v>25768023</v>
      </c>
      <c r="V8" s="59">
        <v>498683345</v>
      </c>
      <c r="W8" s="59">
        <v>1219292910</v>
      </c>
      <c r="X8" s="59">
        <v>-720609565</v>
      </c>
      <c r="Y8" s="60">
        <v>-59.1</v>
      </c>
      <c r="Z8" s="61">
        <v>1219292910</v>
      </c>
    </row>
    <row r="9" spans="1:26" ht="12.75">
      <c r="A9" s="57" t="s">
        <v>35</v>
      </c>
      <c r="B9" s="18">
        <v>0</v>
      </c>
      <c r="C9" s="18">
        <v>0</v>
      </c>
      <c r="D9" s="58">
        <v>1511200340</v>
      </c>
      <c r="E9" s="59">
        <v>1511200340</v>
      </c>
      <c r="F9" s="59">
        <v>44348826</v>
      </c>
      <c r="G9" s="59">
        <v>0</v>
      </c>
      <c r="H9" s="59">
        <v>-54849571</v>
      </c>
      <c r="I9" s="59">
        <v>-10500745</v>
      </c>
      <c r="J9" s="59">
        <v>0</v>
      </c>
      <c r="K9" s="59">
        <v>0</v>
      </c>
      <c r="L9" s="59">
        <v>0</v>
      </c>
      <c r="M9" s="59">
        <v>0</v>
      </c>
      <c r="N9" s="59">
        <v>277499097</v>
      </c>
      <c r="O9" s="59">
        <v>0</v>
      </c>
      <c r="P9" s="59">
        <v>43702276</v>
      </c>
      <c r="Q9" s="59">
        <v>321201373</v>
      </c>
      <c r="R9" s="59">
        <v>38142322</v>
      </c>
      <c r="S9" s="59">
        <v>-30168643</v>
      </c>
      <c r="T9" s="59">
        <v>0</v>
      </c>
      <c r="U9" s="59">
        <v>7973679</v>
      </c>
      <c r="V9" s="59">
        <v>318674307</v>
      </c>
      <c r="W9" s="59">
        <v>1511186374</v>
      </c>
      <c r="X9" s="59">
        <v>-1192512067</v>
      </c>
      <c r="Y9" s="60">
        <v>-78.91</v>
      </c>
      <c r="Z9" s="61">
        <v>1511200340</v>
      </c>
    </row>
    <row r="10" spans="1:26" ht="20.25">
      <c r="A10" s="62" t="s">
        <v>90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20662255572</v>
      </c>
      <c r="E10" s="65">
        <f t="shared" si="0"/>
        <v>20662255572</v>
      </c>
      <c r="F10" s="65">
        <f t="shared" si="0"/>
        <v>3488810149</v>
      </c>
      <c r="G10" s="65">
        <f t="shared" si="0"/>
        <v>0</v>
      </c>
      <c r="H10" s="65">
        <f t="shared" si="0"/>
        <v>-54557025</v>
      </c>
      <c r="I10" s="65">
        <f t="shared" si="0"/>
        <v>3434253124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597514884</v>
      </c>
      <c r="O10" s="65">
        <f t="shared" si="0"/>
        <v>0</v>
      </c>
      <c r="P10" s="65">
        <f t="shared" si="0"/>
        <v>705707750</v>
      </c>
      <c r="Q10" s="65">
        <f t="shared" si="0"/>
        <v>1303222634</v>
      </c>
      <c r="R10" s="65">
        <f t="shared" si="0"/>
        <v>736753955</v>
      </c>
      <c r="S10" s="65">
        <f t="shared" si="0"/>
        <v>298806731</v>
      </c>
      <c r="T10" s="65">
        <f t="shared" si="0"/>
        <v>0</v>
      </c>
      <c r="U10" s="65">
        <f t="shared" si="0"/>
        <v>1035560686</v>
      </c>
      <c r="V10" s="65">
        <f t="shared" si="0"/>
        <v>5773036444</v>
      </c>
      <c r="W10" s="65">
        <f t="shared" si="0"/>
        <v>11007241606</v>
      </c>
      <c r="X10" s="65">
        <f t="shared" si="0"/>
        <v>-5234205162</v>
      </c>
      <c r="Y10" s="66">
        <f>+IF(W10&lt;&gt;0,(X10/W10)*100,0)</f>
        <v>-47.55237823749464</v>
      </c>
      <c r="Z10" s="67">
        <f t="shared" si="0"/>
        <v>20662255572</v>
      </c>
    </row>
    <row r="11" spans="1:26" ht="12.75">
      <c r="A11" s="57" t="s">
        <v>36</v>
      </c>
      <c r="B11" s="18">
        <v>0</v>
      </c>
      <c r="C11" s="18">
        <v>0</v>
      </c>
      <c r="D11" s="58">
        <v>3660995799</v>
      </c>
      <c r="E11" s="59">
        <v>3660995799</v>
      </c>
      <c r="F11" s="59">
        <v>257214610</v>
      </c>
      <c r="G11" s="59">
        <v>0</v>
      </c>
      <c r="H11" s="59">
        <v>254064441</v>
      </c>
      <c r="I11" s="59">
        <v>511279051</v>
      </c>
      <c r="J11" s="59">
        <v>0</v>
      </c>
      <c r="K11" s="59">
        <v>0</v>
      </c>
      <c r="L11" s="59">
        <v>0</v>
      </c>
      <c r="M11" s="59">
        <v>0</v>
      </c>
      <c r="N11" s="59">
        <v>258101761</v>
      </c>
      <c r="O11" s="59">
        <v>0</v>
      </c>
      <c r="P11" s="59">
        <v>428525138</v>
      </c>
      <c r="Q11" s="59">
        <v>686626899</v>
      </c>
      <c r="R11" s="59">
        <v>223100078</v>
      </c>
      <c r="S11" s="59">
        <v>283800014</v>
      </c>
      <c r="T11" s="59">
        <v>0</v>
      </c>
      <c r="U11" s="59">
        <v>506900092</v>
      </c>
      <c r="V11" s="59">
        <v>1704806042</v>
      </c>
      <c r="W11" s="59">
        <v>3660995799</v>
      </c>
      <c r="X11" s="59">
        <v>-1956189757</v>
      </c>
      <c r="Y11" s="60">
        <v>-53.43</v>
      </c>
      <c r="Z11" s="61">
        <v>3660995799</v>
      </c>
    </row>
    <row r="12" spans="1:26" ht="12.75">
      <c r="A12" s="57" t="s">
        <v>37</v>
      </c>
      <c r="B12" s="18">
        <v>0</v>
      </c>
      <c r="C12" s="18">
        <v>0</v>
      </c>
      <c r="D12" s="58">
        <v>80438940</v>
      </c>
      <c r="E12" s="59">
        <v>80438940</v>
      </c>
      <c r="F12" s="59">
        <v>6085069</v>
      </c>
      <c r="G12" s="59">
        <v>0</v>
      </c>
      <c r="H12" s="59">
        <v>6157279</v>
      </c>
      <c r="I12" s="59">
        <v>12242348</v>
      </c>
      <c r="J12" s="59">
        <v>0</v>
      </c>
      <c r="K12" s="59">
        <v>0</v>
      </c>
      <c r="L12" s="59">
        <v>0</v>
      </c>
      <c r="M12" s="59">
        <v>0</v>
      </c>
      <c r="N12" s="59">
        <v>6111082</v>
      </c>
      <c r="O12" s="59">
        <v>0</v>
      </c>
      <c r="P12" s="59">
        <v>6083818</v>
      </c>
      <c r="Q12" s="59">
        <v>12194900</v>
      </c>
      <c r="R12" s="59">
        <v>6111157</v>
      </c>
      <c r="S12" s="59">
        <v>8578351</v>
      </c>
      <c r="T12" s="59">
        <v>0</v>
      </c>
      <c r="U12" s="59">
        <v>14689508</v>
      </c>
      <c r="V12" s="59">
        <v>39126756</v>
      </c>
      <c r="W12" s="59">
        <v>80438940</v>
      </c>
      <c r="X12" s="59">
        <v>-41312184</v>
      </c>
      <c r="Y12" s="60">
        <v>-51.36</v>
      </c>
      <c r="Z12" s="61">
        <v>80438940</v>
      </c>
    </row>
    <row r="13" spans="1:26" ht="12.75">
      <c r="A13" s="57" t="s">
        <v>91</v>
      </c>
      <c r="B13" s="18">
        <v>0</v>
      </c>
      <c r="C13" s="18">
        <v>0</v>
      </c>
      <c r="D13" s="58">
        <v>614541199</v>
      </c>
      <c r="E13" s="59">
        <v>614541199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614541199</v>
      </c>
      <c r="X13" s="59">
        <v>-614541199</v>
      </c>
      <c r="Y13" s="60">
        <v>-100</v>
      </c>
      <c r="Z13" s="61">
        <v>614541199</v>
      </c>
    </row>
    <row r="14" spans="1:26" ht="12.75">
      <c r="A14" s="57" t="s">
        <v>38</v>
      </c>
      <c r="B14" s="18">
        <v>0</v>
      </c>
      <c r="C14" s="18">
        <v>0</v>
      </c>
      <c r="D14" s="58">
        <v>173360580</v>
      </c>
      <c r="E14" s="59">
        <v>173360580</v>
      </c>
      <c r="F14" s="59">
        <v>25853338</v>
      </c>
      <c r="G14" s="59">
        <v>0</v>
      </c>
      <c r="H14" s="59">
        <v>19380777</v>
      </c>
      <c r="I14" s="59">
        <v>45234115</v>
      </c>
      <c r="J14" s="59">
        <v>0</v>
      </c>
      <c r="K14" s="59">
        <v>0</v>
      </c>
      <c r="L14" s="59">
        <v>0</v>
      </c>
      <c r="M14" s="59">
        <v>0</v>
      </c>
      <c r="N14" s="59">
        <v>24539115</v>
      </c>
      <c r="O14" s="59">
        <v>0</v>
      </c>
      <c r="P14" s="59">
        <v>18912869</v>
      </c>
      <c r="Q14" s="59">
        <v>43451984</v>
      </c>
      <c r="R14" s="59">
        <v>-2462</v>
      </c>
      <c r="S14" s="59">
        <v>18904995</v>
      </c>
      <c r="T14" s="59">
        <v>0</v>
      </c>
      <c r="U14" s="59">
        <v>18902533</v>
      </c>
      <c r="V14" s="59">
        <v>107588632</v>
      </c>
      <c r="W14" s="59">
        <v>173360580</v>
      </c>
      <c r="X14" s="59">
        <v>-65771948</v>
      </c>
      <c r="Y14" s="60">
        <v>-37.94</v>
      </c>
      <c r="Z14" s="61">
        <v>173360580</v>
      </c>
    </row>
    <row r="15" spans="1:26" ht="12.75">
      <c r="A15" s="57" t="s">
        <v>39</v>
      </c>
      <c r="B15" s="18">
        <v>0</v>
      </c>
      <c r="C15" s="18">
        <v>0</v>
      </c>
      <c r="D15" s="58">
        <v>3773338370</v>
      </c>
      <c r="E15" s="59">
        <v>3773338370</v>
      </c>
      <c r="F15" s="59">
        <v>452380033</v>
      </c>
      <c r="G15" s="59">
        <v>0</v>
      </c>
      <c r="H15" s="59">
        <v>-405162504</v>
      </c>
      <c r="I15" s="59">
        <v>47217529</v>
      </c>
      <c r="J15" s="59">
        <v>0</v>
      </c>
      <c r="K15" s="59">
        <v>0</v>
      </c>
      <c r="L15" s="59">
        <v>0</v>
      </c>
      <c r="M15" s="59">
        <v>0</v>
      </c>
      <c r="N15" s="59">
        <v>264849520</v>
      </c>
      <c r="O15" s="59">
        <v>0</v>
      </c>
      <c r="P15" s="59">
        <v>266084254</v>
      </c>
      <c r="Q15" s="59">
        <v>530933774</v>
      </c>
      <c r="R15" s="59">
        <v>435379870</v>
      </c>
      <c r="S15" s="59">
        <v>260214437</v>
      </c>
      <c r="T15" s="59">
        <v>0</v>
      </c>
      <c r="U15" s="59">
        <v>695594307</v>
      </c>
      <c r="V15" s="59">
        <v>1273745610</v>
      </c>
      <c r="W15" s="59">
        <v>3773338370</v>
      </c>
      <c r="X15" s="59">
        <v>-2499592760</v>
      </c>
      <c r="Y15" s="60">
        <v>-66.24</v>
      </c>
      <c r="Z15" s="61">
        <v>3773338370</v>
      </c>
    </row>
    <row r="16" spans="1:26" ht="12.75">
      <c r="A16" s="57" t="s">
        <v>34</v>
      </c>
      <c r="B16" s="18">
        <v>0</v>
      </c>
      <c r="C16" s="18">
        <v>0</v>
      </c>
      <c r="D16" s="58">
        <v>92764890</v>
      </c>
      <c r="E16" s="59">
        <v>92764890</v>
      </c>
      <c r="F16" s="59">
        <v>1183281</v>
      </c>
      <c r="G16" s="59">
        <v>0</v>
      </c>
      <c r="H16" s="59">
        <v>3282289</v>
      </c>
      <c r="I16" s="59">
        <v>4465570</v>
      </c>
      <c r="J16" s="59">
        <v>0</v>
      </c>
      <c r="K16" s="59">
        <v>0</v>
      </c>
      <c r="L16" s="59">
        <v>0</v>
      </c>
      <c r="M16" s="59">
        <v>0</v>
      </c>
      <c r="N16" s="59">
        <v>52866230</v>
      </c>
      <c r="O16" s="59">
        <v>0</v>
      </c>
      <c r="P16" s="59">
        <v>2039864</v>
      </c>
      <c r="Q16" s="59">
        <v>54906094</v>
      </c>
      <c r="R16" s="59">
        <v>5287498</v>
      </c>
      <c r="S16" s="59">
        <v>3914503</v>
      </c>
      <c r="T16" s="59">
        <v>0</v>
      </c>
      <c r="U16" s="59">
        <v>9202001</v>
      </c>
      <c r="V16" s="59">
        <v>68573665</v>
      </c>
      <c r="W16" s="59">
        <v>92764890</v>
      </c>
      <c r="X16" s="59">
        <v>-24191225</v>
      </c>
      <c r="Y16" s="60">
        <v>-26.08</v>
      </c>
      <c r="Z16" s="61">
        <v>92764890</v>
      </c>
    </row>
    <row r="17" spans="1:26" ht="12.75">
      <c r="A17" s="57" t="s">
        <v>40</v>
      </c>
      <c r="B17" s="18">
        <v>0</v>
      </c>
      <c r="C17" s="18">
        <v>0</v>
      </c>
      <c r="D17" s="58">
        <v>3123199705</v>
      </c>
      <c r="E17" s="59">
        <v>3123199705</v>
      </c>
      <c r="F17" s="59">
        <v>-841571806</v>
      </c>
      <c r="G17" s="59">
        <v>0</v>
      </c>
      <c r="H17" s="59">
        <v>438214907</v>
      </c>
      <c r="I17" s="59">
        <v>-403356899</v>
      </c>
      <c r="J17" s="59">
        <v>0</v>
      </c>
      <c r="K17" s="59">
        <v>0</v>
      </c>
      <c r="L17" s="59">
        <v>0</v>
      </c>
      <c r="M17" s="59">
        <v>0</v>
      </c>
      <c r="N17" s="59">
        <v>225653106</v>
      </c>
      <c r="O17" s="59">
        <v>0</v>
      </c>
      <c r="P17" s="59">
        <v>140692652</v>
      </c>
      <c r="Q17" s="59">
        <v>366345758</v>
      </c>
      <c r="R17" s="59">
        <v>61605206</v>
      </c>
      <c r="S17" s="59">
        <v>100630411</v>
      </c>
      <c r="T17" s="59">
        <v>0</v>
      </c>
      <c r="U17" s="59">
        <v>162235617</v>
      </c>
      <c r="V17" s="59">
        <v>125224476</v>
      </c>
      <c r="W17" s="59">
        <v>3123199082</v>
      </c>
      <c r="X17" s="59">
        <v>-2997974606</v>
      </c>
      <c r="Y17" s="60">
        <v>-95.99</v>
      </c>
      <c r="Z17" s="61">
        <v>3123199705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11518639483</v>
      </c>
      <c r="E18" s="71">
        <f t="shared" si="1"/>
        <v>11518639483</v>
      </c>
      <c r="F18" s="71">
        <f t="shared" si="1"/>
        <v>-98855475</v>
      </c>
      <c r="G18" s="71">
        <f t="shared" si="1"/>
        <v>0</v>
      </c>
      <c r="H18" s="71">
        <f t="shared" si="1"/>
        <v>315937189</v>
      </c>
      <c r="I18" s="71">
        <f t="shared" si="1"/>
        <v>217081714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832120814</v>
      </c>
      <c r="O18" s="71">
        <f t="shared" si="1"/>
        <v>0</v>
      </c>
      <c r="P18" s="71">
        <f t="shared" si="1"/>
        <v>862338595</v>
      </c>
      <c r="Q18" s="71">
        <f t="shared" si="1"/>
        <v>1694459409</v>
      </c>
      <c r="R18" s="71">
        <f t="shared" si="1"/>
        <v>731481347</v>
      </c>
      <c r="S18" s="71">
        <f t="shared" si="1"/>
        <v>676042711</v>
      </c>
      <c r="T18" s="71">
        <f t="shared" si="1"/>
        <v>0</v>
      </c>
      <c r="U18" s="71">
        <f t="shared" si="1"/>
        <v>1407524058</v>
      </c>
      <c r="V18" s="71">
        <f t="shared" si="1"/>
        <v>3319065181</v>
      </c>
      <c r="W18" s="71">
        <f t="shared" si="1"/>
        <v>11518638860</v>
      </c>
      <c r="X18" s="71">
        <f t="shared" si="1"/>
        <v>-8199573679</v>
      </c>
      <c r="Y18" s="66">
        <f>+IF(W18&lt;&gt;0,(X18/W18)*100,0)</f>
        <v>-71.18526571289692</v>
      </c>
      <c r="Z18" s="72">
        <f t="shared" si="1"/>
        <v>11518639483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9143616089</v>
      </c>
      <c r="E19" s="75">
        <f t="shared" si="2"/>
        <v>9143616089</v>
      </c>
      <c r="F19" s="75">
        <f t="shared" si="2"/>
        <v>3587665624</v>
      </c>
      <c r="G19" s="75">
        <f t="shared" si="2"/>
        <v>0</v>
      </c>
      <c r="H19" s="75">
        <f t="shared" si="2"/>
        <v>-370494214</v>
      </c>
      <c r="I19" s="75">
        <f t="shared" si="2"/>
        <v>3217171410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-234605930</v>
      </c>
      <c r="O19" s="75">
        <f t="shared" si="2"/>
        <v>0</v>
      </c>
      <c r="P19" s="75">
        <f t="shared" si="2"/>
        <v>-156630845</v>
      </c>
      <c r="Q19" s="75">
        <f t="shared" si="2"/>
        <v>-391236775</v>
      </c>
      <c r="R19" s="75">
        <f t="shared" si="2"/>
        <v>5272608</v>
      </c>
      <c r="S19" s="75">
        <f t="shared" si="2"/>
        <v>-377235980</v>
      </c>
      <c r="T19" s="75">
        <f t="shared" si="2"/>
        <v>0</v>
      </c>
      <c r="U19" s="75">
        <f t="shared" si="2"/>
        <v>-371963372</v>
      </c>
      <c r="V19" s="75">
        <f t="shared" si="2"/>
        <v>2453971263</v>
      </c>
      <c r="W19" s="75">
        <f>IF(E10=E18,0,W10-W18)</f>
        <v>-511397254</v>
      </c>
      <c r="X19" s="75">
        <f t="shared" si="2"/>
        <v>2965368517</v>
      </c>
      <c r="Y19" s="76">
        <f>+IF(W19&lt;&gt;0,(X19/W19)*100,0)</f>
        <v>-579.856167354391</v>
      </c>
      <c r="Z19" s="77">
        <f t="shared" si="2"/>
        <v>9143616089</v>
      </c>
    </row>
    <row r="20" spans="1:26" ht="20.25">
      <c r="A20" s="78" t="s">
        <v>43</v>
      </c>
      <c r="B20" s="79">
        <v>0</v>
      </c>
      <c r="C20" s="79">
        <v>0</v>
      </c>
      <c r="D20" s="80">
        <v>1066594890</v>
      </c>
      <c r="E20" s="81">
        <v>1066594890</v>
      </c>
      <c r="F20" s="81">
        <v>0</v>
      </c>
      <c r="G20" s="81">
        <v>0</v>
      </c>
      <c r="H20" s="81">
        <v>552889</v>
      </c>
      <c r="I20" s="81">
        <v>552889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309376382</v>
      </c>
      <c r="S20" s="81">
        <v>0</v>
      </c>
      <c r="T20" s="81">
        <v>0</v>
      </c>
      <c r="U20" s="81">
        <v>309376382</v>
      </c>
      <c r="V20" s="81">
        <v>309929271</v>
      </c>
      <c r="W20" s="81">
        <v>1066594890</v>
      </c>
      <c r="X20" s="81">
        <v>-756665619</v>
      </c>
      <c r="Y20" s="82">
        <v>-70.94</v>
      </c>
      <c r="Z20" s="83">
        <v>1066594890</v>
      </c>
    </row>
    <row r="21" spans="1:26" ht="41.25">
      <c r="A21" s="84" t="s">
        <v>92</v>
      </c>
      <c r="B21" s="85">
        <v>0</v>
      </c>
      <c r="C21" s="85">
        <v>0</v>
      </c>
      <c r="D21" s="86">
        <v>120890020</v>
      </c>
      <c r="E21" s="87">
        <v>120890020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9318656</v>
      </c>
      <c r="S21" s="87">
        <v>0</v>
      </c>
      <c r="T21" s="87">
        <v>0</v>
      </c>
      <c r="U21" s="87">
        <v>9318656</v>
      </c>
      <c r="V21" s="87">
        <v>9318656</v>
      </c>
      <c r="W21" s="87">
        <v>120890020</v>
      </c>
      <c r="X21" s="87">
        <v>-111571364</v>
      </c>
      <c r="Y21" s="88">
        <v>-92.29</v>
      </c>
      <c r="Z21" s="89">
        <v>120890020</v>
      </c>
    </row>
    <row r="22" spans="1:26" ht="12.75">
      <c r="A22" s="90" t="s">
        <v>93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10331100999</v>
      </c>
      <c r="E22" s="93">
        <f t="shared" si="3"/>
        <v>10331100999</v>
      </c>
      <c r="F22" s="93">
        <f t="shared" si="3"/>
        <v>3587665624</v>
      </c>
      <c r="G22" s="93">
        <f t="shared" si="3"/>
        <v>0</v>
      </c>
      <c r="H22" s="93">
        <f t="shared" si="3"/>
        <v>-369941325</v>
      </c>
      <c r="I22" s="93">
        <f t="shared" si="3"/>
        <v>3217724299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-234605930</v>
      </c>
      <c r="O22" s="93">
        <f t="shared" si="3"/>
        <v>0</v>
      </c>
      <c r="P22" s="93">
        <f t="shared" si="3"/>
        <v>-156630845</v>
      </c>
      <c r="Q22" s="93">
        <f t="shared" si="3"/>
        <v>-391236775</v>
      </c>
      <c r="R22" s="93">
        <f t="shared" si="3"/>
        <v>323967646</v>
      </c>
      <c r="S22" s="93">
        <f t="shared" si="3"/>
        <v>-377235980</v>
      </c>
      <c r="T22" s="93">
        <f t="shared" si="3"/>
        <v>0</v>
      </c>
      <c r="U22" s="93">
        <f t="shared" si="3"/>
        <v>-53268334</v>
      </c>
      <c r="V22" s="93">
        <f t="shared" si="3"/>
        <v>2773219190</v>
      </c>
      <c r="W22" s="93">
        <f t="shared" si="3"/>
        <v>676087656</v>
      </c>
      <c r="X22" s="93">
        <f t="shared" si="3"/>
        <v>2097131534</v>
      </c>
      <c r="Y22" s="94">
        <f>+IF(W22&lt;&gt;0,(X22/W22)*100,0)</f>
        <v>310.1863368438722</v>
      </c>
      <c r="Z22" s="95">
        <f t="shared" si="3"/>
        <v>10331100999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10331100999</v>
      </c>
      <c r="E24" s="75">
        <f t="shared" si="4"/>
        <v>10331100999</v>
      </c>
      <c r="F24" s="75">
        <f t="shared" si="4"/>
        <v>3587665624</v>
      </c>
      <c r="G24" s="75">
        <f t="shared" si="4"/>
        <v>0</v>
      </c>
      <c r="H24" s="75">
        <f t="shared" si="4"/>
        <v>-369941325</v>
      </c>
      <c r="I24" s="75">
        <f t="shared" si="4"/>
        <v>3217724299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-234605930</v>
      </c>
      <c r="O24" s="75">
        <f t="shared" si="4"/>
        <v>0</v>
      </c>
      <c r="P24" s="75">
        <f t="shared" si="4"/>
        <v>-156630845</v>
      </c>
      <c r="Q24" s="75">
        <f t="shared" si="4"/>
        <v>-391236775</v>
      </c>
      <c r="R24" s="75">
        <f t="shared" si="4"/>
        <v>323967646</v>
      </c>
      <c r="S24" s="75">
        <f t="shared" si="4"/>
        <v>-377235980</v>
      </c>
      <c r="T24" s="75">
        <f t="shared" si="4"/>
        <v>0</v>
      </c>
      <c r="U24" s="75">
        <f t="shared" si="4"/>
        <v>-53268334</v>
      </c>
      <c r="V24" s="75">
        <f t="shared" si="4"/>
        <v>2773219190</v>
      </c>
      <c r="W24" s="75">
        <f t="shared" si="4"/>
        <v>676087656</v>
      </c>
      <c r="X24" s="75">
        <f t="shared" si="4"/>
        <v>2097131534</v>
      </c>
      <c r="Y24" s="76">
        <f>+IF(W24&lt;&gt;0,(X24/W24)*100,0)</f>
        <v>310.1863368438722</v>
      </c>
      <c r="Z24" s="77">
        <f t="shared" si="4"/>
        <v>10331100999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1832627984</v>
      </c>
      <c r="E27" s="104">
        <v>1832627984</v>
      </c>
      <c r="F27" s="104">
        <v>3310443673</v>
      </c>
      <c r="G27" s="104">
        <v>0</v>
      </c>
      <c r="H27" s="104">
        <v>67929327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66157800</v>
      </c>
      <c r="O27" s="104">
        <v>0</v>
      </c>
      <c r="P27" s="104">
        <v>48371636</v>
      </c>
      <c r="Q27" s="104">
        <v>114529436</v>
      </c>
      <c r="R27" s="104">
        <v>20296534</v>
      </c>
      <c r="S27" s="104">
        <v>63757886</v>
      </c>
      <c r="T27" s="104">
        <v>0</v>
      </c>
      <c r="U27" s="104">
        <v>84054420</v>
      </c>
      <c r="V27" s="104">
        <f>I27+M27+Q27+U27</f>
        <v>198583856</v>
      </c>
      <c r="W27" s="104">
        <v>1832627984</v>
      </c>
      <c r="X27" s="104">
        <v>1744328872</v>
      </c>
      <c r="Y27" s="105">
        <v>95.18</v>
      </c>
      <c r="Z27" s="106">
        <v>1832627984</v>
      </c>
    </row>
    <row r="28" spans="1:26" ht="12.75">
      <c r="A28" s="107" t="s">
        <v>47</v>
      </c>
      <c r="B28" s="18">
        <v>0</v>
      </c>
      <c r="C28" s="18">
        <v>0</v>
      </c>
      <c r="D28" s="58">
        <v>1088824940</v>
      </c>
      <c r="E28" s="59">
        <v>1088824940</v>
      </c>
      <c r="F28" s="59">
        <v>709209251</v>
      </c>
      <c r="G28" s="59">
        <v>0</v>
      </c>
      <c r="H28" s="59">
        <v>49472995</v>
      </c>
      <c r="I28" s="59">
        <v>758682246</v>
      </c>
      <c r="J28" s="59">
        <v>0</v>
      </c>
      <c r="K28" s="59">
        <v>0</v>
      </c>
      <c r="L28" s="59">
        <v>0</v>
      </c>
      <c r="M28" s="59">
        <v>0</v>
      </c>
      <c r="N28" s="59">
        <v>50325603</v>
      </c>
      <c r="O28" s="59">
        <v>0</v>
      </c>
      <c r="P28" s="59">
        <v>34802277</v>
      </c>
      <c r="Q28" s="59">
        <v>85127880</v>
      </c>
      <c r="R28" s="59">
        <v>15052712</v>
      </c>
      <c r="S28" s="59">
        <v>54979159</v>
      </c>
      <c r="T28" s="59">
        <v>0</v>
      </c>
      <c r="U28" s="59">
        <v>70031871</v>
      </c>
      <c r="V28" s="59">
        <v>913841997</v>
      </c>
      <c r="W28" s="59">
        <v>820933390</v>
      </c>
      <c r="X28" s="59">
        <v>92908607</v>
      </c>
      <c r="Y28" s="60">
        <v>11.32</v>
      </c>
      <c r="Z28" s="61">
        <v>1088824940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286369700</v>
      </c>
      <c r="E30" s="59">
        <v>286369700</v>
      </c>
      <c r="F30" s="59">
        <v>1896602</v>
      </c>
      <c r="G30" s="59">
        <v>0</v>
      </c>
      <c r="H30" s="59">
        <v>4260147</v>
      </c>
      <c r="I30" s="59">
        <v>6156749</v>
      </c>
      <c r="J30" s="59">
        <v>0</v>
      </c>
      <c r="K30" s="59">
        <v>0</v>
      </c>
      <c r="L30" s="59">
        <v>0</v>
      </c>
      <c r="M30" s="59">
        <v>0</v>
      </c>
      <c r="N30" s="59">
        <v>2486881</v>
      </c>
      <c r="O30" s="59">
        <v>0</v>
      </c>
      <c r="P30" s="59">
        <v>0</v>
      </c>
      <c r="Q30" s="59">
        <v>2486881</v>
      </c>
      <c r="R30" s="59">
        <v>0</v>
      </c>
      <c r="S30" s="59">
        <v>0</v>
      </c>
      <c r="T30" s="59">
        <v>0</v>
      </c>
      <c r="U30" s="59">
        <v>0</v>
      </c>
      <c r="V30" s="59">
        <v>8643630</v>
      </c>
      <c r="W30" s="59">
        <v>286369700</v>
      </c>
      <c r="X30" s="59">
        <v>-277726070</v>
      </c>
      <c r="Y30" s="60">
        <v>-96.98</v>
      </c>
      <c r="Z30" s="61">
        <v>286369700</v>
      </c>
    </row>
    <row r="31" spans="1:26" ht="12.75">
      <c r="A31" s="57" t="s">
        <v>49</v>
      </c>
      <c r="B31" s="18">
        <v>0</v>
      </c>
      <c r="C31" s="18">
        <v>0</v>
      </c>
      <c r="D31" s="58">
        <v>457433344</v>
      </c>
      <c r="E31" s="59">
        <v>457433344</v>
      </c>
      <c r="F31" s="59">
        <v>1618895280</v>
      </c>
      <c r="G31" s="59">
        <v>0</v>
      </c>
      <c r="H31" s="59">
        <v>0</v>
      </c>
      <c r="I31" s="59">
        <v>1618895280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1618895280</v>
      </c>
      <c r="W31" s="59">
        <v>0</v>
      </c>
      <c r="X31" s="59">
        <v>1618895280</v>
      </c>
      <c r="Y31" s="60">
        <v>0</v>
      </c>
      <c r="Z31" s="61">
        <v>457433344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1832627984</v>
      </c>
      <c r="E32" s="104">
        <f t="shared" si="5"/>
        <v>1832627984</v>
      </c>
      <c r="F32" s="104">
        <f t="shared" si="5"/>
        <v>2330001133</v>
      </c>
      <c r="G32" s="104">
        <f t="shared" si="5"/>
        <v>0</v>
      </c>
      <c r="H32" s="104">
        <f t="shared" si="5"/>
        <v>53733142</v>
      </c>
      <c r="I32" s="104">
        <f t="shared" si="5"/>
        <v>2383734275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52812484</v>
      </c>
      <c r="O32" s="104">
        <f t="shared" si="5"/>
        <v>0</v>
      </c>
      <c r="P32" s="104">
        <f t="shared" si="5"/>
        <v>34802277</v>
      </c>
      <c r="Q32" s="104">
        <f t="shared" si="5"/>
        <v>87614761</v>
      </c>
      <c r="R32" s="104">
        <f t="shared" si="5"/>
        <v>15052712</v>
      </c>
      <c r="S32" s="104">
        <f t="shared" si="5"/>
        <v>54979159</v>
      </c>
      <c r="T32" s="104">
        <f t="shared" si="5"/>
        <v>0</v>
      </c>
      <c r="U32" s="104">
        <f t="shared" si="5"/>
        <v>70031871</v>
      </c>
      <c r="V32" s="104">
        <f t="shared" si="5"/>
        <v>2541380907</v>
      </c>
      <c r="W32" s="104">
        <f t="shared" si="5"/>
        <v>1107303090</v>
      </c>
      <c r="X32" s="104">
        <f t="shared" si="5"/>
        <v>1434077817</v>
      </c>
      <c r="Y32" s="105">
        <f>+IF(W32&lt;&gt;0,(X32/W32)*100,0)</f>
        <v>129.5108656293915</v>
      </c>
      <c r="Z32" s="106">
        <f t="shared" si="5"/>
        <v>1832627984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-48109360</v>
      </c>
      <c r="E35" s="59">
        <v>-48109360</v>
      </c>
      <c r="F35" s="59">
        <v>9122282808</v>
      </c>
      <c r="G35" s="59">
        <v>0</v>
      </c>
      <c r="H35" s="59">
        <v>-384207497</v>
      </c>
      <c r="I35" s="59">
        <v>8738075311</v>
      </c>
      <c r="J35" s="59">
        <v>0</v>
      </c>
      <c r="K35" s="59">
        <v>0</v>
      </c>
      <c r="L35" s="59">
        <v>0</v>
      </c>
      <c r="M35" s="59">
        <v>0</v>
      </c>
      <c r="N35" s="59">
        <v>-210492558</v>
      </c>
      <c r="O35" s="59">
        <v>0</v>
      </c>
      <c r="P35" s="59">
        <v>-170181189</v>
      </c>
      <c r="Q35" s="59">
        <v>-380673747</v>
      </c>
      <c r="R35" s="59">
        <v>88326326</v>
      </c>
      <c r="S35" s="59">
        <v>211521820</v>
      </c>
      <c r="T35" s="59">
        <v>0</v>
      </c>
      <c r="U35" s="59">
        <v>299848146</v>
      </c>
      <c r="V35" s="59">
        <v>8657249710</v>
      </c>
      <c r="W35" s="59">
        <v>-38716579</v>
      </c>
      <c r="X35" s="59">
        <v>8695966289</v>
      </c>
      <c r="Y35" s="60">
        <v>-22460.58</v>
      </c>
      <c r="Z35" s="61">
        <v>-48109360</v>
      </c>
    </row>
    <row r="36" spans="1:26" ht="12.75">
      <c r="A36" s="57" t="s">
        <v>53</v>
      </c>
      <c r="B36" s="18">
        <v>0</v>
      </c>
      <c r="C36" s="18">
        <v>0</v>
      </c>
      <c r="D36" s="58">
        <v>9234909025</v>
      </c>
      <c r="E36" s="59">
        <v>9234909025</v>
      </c>
      <c r="F36" s="59">
        <v>18433305499</v>
      </c>
      <c r="G36" s="59">
        <v>0</v>
      </c>
      <c r="H36" s="59">
        <v>67929327</v>
      </c>
      <c r="I36" s="59">
        <v>18501234826</v>
      </c>
      <c r="J36" s="59">
        <v>0</v>
      </c>
      <c r="K36" s="59">
        <v>0</v>
      </c>
      <c r="L36" s="59">
        <v>0</v>
      </c>
      <c r="M36" s="59">
        <v>0</v>
      </c>
      <c r="N36" s="59">
        <v>66157800</v>
      </c>
      <c r="O36" s="59">
        <v>0</v>
      </c>
      <c r="P36" s="59">
        <v>-11967201</v>
      </c>
      <c r="Q36" s="59">
        <v>54190599</v>
      </c>
      <c r="R36" s="59">
        <v>20296534</v>
      </c>
      <c r="S36" s="59">
        <v>63757886</v>
      </c>
      <c r="T36" s="59">
        <v>0</v>
      </c>
      <c r="U36" s="59">
        <v>84054420</v>
      </c>
      <c r="V36" s="59">
        <v>18639479845</v>
      </c>
      <c r="W36" s="59">
        <v>9225516143</v>
      </c>
      <c r="X36" s="59">
        <v>9413963702</v>
      </c>
      <c r="Y36" s="60">
        <v>102.04</v>
      </c>
      <c r="Z36" s="61">
        <v>9234909025</v>
      </c>
    </row>
    <row r="37" spans="1:26" ht="12.75">
      <c r="A37" s="57" t="s">
        <v>54</v>
      </c>
      <c r="B37" s="18">
        <v>0</v>
      </c>
      <c r="C37" s="18">
        <v>0</v>
      </c>
      <c r="D37" s="58">
        <v>-3902086260</v>
      </c>
      <c r="E37" s="59">
        <v>-3902086260</v>
      </c>
      <c r="F37" s="59">
        <v>4087636921</v>
      </c>
      <c r="G37" s="59">
        <v>0</v>
      </c>
      <c r="H37" s="59">
        <v>53663155</v>
      </c>
      <c r="I37" s="59">
        <v>4141300076</v>
      </c>
      <c r="J37" s="59">
        <v>0</v>
      </c>
      <c r="K37" s="59">
        <v>0</v>
      </c>
      <c r="L37" s="59">
        <v>0</v>
      </c>
      <c r="M37" s="59">
        <v>0</v>
      </c>
      <c r="N37" s="59">
        <v>124622580</v>
      </c>
      <c r="O37" s="59">
        <v>0</v>
      </c>
      <c r="P37" s="59">
        <v>-142400808</v>
      </c>
      <c r="Q37" s="59">
        <v>-17778228</v>
      </c>
      <c r="R37" s="59">
        <v>-215344787</v>
      </c>
      <c r="S37" s="59">
        <v>661403500</v>
      </c>
      <c r="T37" s="59">
        <v>0</v>
      </c>
      <c r="U37" s="59">
        <v>446058713</v>
      </c>
      <c r="V37" s="59">
        <v>4569580561</v>
      </c>
      <c r="W37" s="59">
        <v>-3902085250</v>
      </c>
      <c r="X37" s="59">
        <v>8471665811</v>
      </c>
      <c r="Y37" s="60">
        <v>-217.11</v>
      </c>
      <c r="Z37" s="61">
        <v>-3902086260</v>
      </c>
    </row>
    <row r="38" spans="1:26" ht="12.75">
      <c r="A38" s="57" t="s">
        <v>55</v>
      </c>
      <c r="B38" s="18">
        <v>0</v>
      </c>
      <c r="C38" s="18">
        <v>0</v>
      </c>
      <c r="D38" s="58">
        <v>-3814525560</v>
      </c>
      <c r="E38" s="59">
        <v>-3814525560</v>
      </c>
      <c r="F38" s="59">
        <v>3617731869</v>
      </c>
      <c r="G38" s="59">
        <v>0</v>
      </c>
      <c r="H38" s="59">
        <v>0</v>
      </c>
      <c r="I38" s="59">
        <v>3617731869</v>
      </c>
      <c r="J38" s="59">
        <v>0</v>
      </c>
      <c r="K38" s="59">
        <v>0</v>
      </c>
      <c r="L38" s="59">
        <v>0</v>
      </c>
      <c r="M38" s="59">
        <v>0</v>
      </c>
      <c r="N38" s="59">
        <v>-27844884</v>
      </c>
      <c r="O38" s="59">
        <v>0</v>
      </c>
      <c r="P38" s="59">
        <v>116925932</v>
      </c>
      <c r="Q38" s="59">
        <v>89081048</v>
      </c>
      <c r="R38" s="59">
        <v>0</v>
      </c>
      <c r="S38" s="59">
        <v>-8873313</v>
      </c>
      <c r="T38" s="59">
        <v>0</v>
      </c>
      <c r="U38" s="59">
        <v>-8873313</v>
      </c>
      <c r="V38" s="59">
        <v>3697939604</v>
      </c>
      <c r="W38" s="59">
        <v>-3814525560</v>
      </c>
      <c r="X38" s="59">
        <v>7512465164</v>
      </c>
      <c r="Y38" s="60">
        <v>-196.94</v>
      </c>
      <c r="Z38" s="61">
        <v>-3814525560</v>
      </c>
    </row>
    <row r="39" spans="1:26" ht="12.75">
      <c r="A39" s="57" t="s">
        <v>56</v>
      </c>
      <c r="B39" s="18">
        <v>0</v>
      </c>
      <c r="C39" s="18">
        <v>0</v>
      </c>
      <c r="D39" s="58">
        <v>16227310190</v>
      </c>
      <c r="E39" s="59">
        <v>16227310190</v>
      </c>
      <c r="F39" s="59">
        <v>16262553893</v>
      </c>
      <c r="G39" s="59">
        <v>0</v>
      </c>
      <c r="H39" s="59">
        <v>0</v>
      </c>
      <c r="I39" s="59">
        <v>16262553893</v>
      </c>
      <c r="J39" s="59">
        <v>0</v>
      </c>
      <c r="K39" s="59">
        <v>0</v>
      </c>
      <c r="L39" s="59">
        <v>0</v>
      </c>
      <c r="M39" s="59">
        <v>0</v>
      </c>
      <c r="N39" s="59">
        <v>-207679</v>
      </c>
      <c r="O39" s="59">
        <v>0</v>
      </c>
      <c r="P39" s="59">
        <v>-42669</v>
      </c>
      <c r="Q39" s="59">
        <v>-250348</v>
      </c>
      <c r="R39" s="59">
        <v>1</v>
      </c>
      <c r="S39" s="59">
        <v>-14501</v>
      </c>
      <c r="T39" s="59">
        <v>0</v>
      </c>
      <c r="U39" s="59">
        <v>-14500</v>
      </c>
      <c r="V39" s="59">
        <v>16262289045</v>
      </c>
      <c r="W39" s="59">
        <v>16227338130</v>
      </c>
      <c r="X39" s="59">
        <v>34950915</v>
      </c>
      <c r="Y39" s="60">
        <v>0.22</v>
      </c>
      <c r="Z39" s="61">
        <v>16227310190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-3484347282</v>
      </c>
      <c r="E42" s="59">
        <v>-3484347282</v>
      </c>
      <c r="F42" s="59">
        <v>105882597</v>
      </c>
      <c r="G42" s="59">
        <v>0</v>
      </c>
      <c r="H42" s="59">
        <v>30561615</v>
      </c>
      <c r="I42" s="59">
        <v>136444212</v>
      </c>
      <c r="J42" s="59">
        <v>0</v>
      </c>
      <c r="K42" s="59">
        <v>0</v>
      </c>
      <c r="L42" s="59">
        <v>0</v>
      </c>
      <c r="M42" s="59">
        <v>0</v>
      </c>
      <c r="N42" s="59">
        <v>-701302989</v>
      </c>
      <c r="O42" s="59">
        <v>0</v>
      </c>
      <c r="P42" s="59">
        <v>-951771716</v>
      </c>
      <c r="Q42" s="59">
        <v>-1653074705</v>
      </c>
      <c r="R42" s="59">
        <v>-722828561</v>
      </c>
      <c r="S42" s="59">
        <v>-653162235</v>
      </c>
      <c r="T42" s="59">
        <v>0</v>
      </c>
      <c r="U42" s="59">
        <v>-1375990796</v>
      </c>
      <c r="V42" s="59">
        <v>-2892621289</v>
      </c>
      <c r="W42" s="59">
        <v>-3484346659</v>
      </c>
      <c r="X42" s="59">
        <v>591725370</v>
      </c>
      <c r="Y42" s="60">
        <v>-16.98</v>
      </c>
      <c r="Z42" s="61">
        <v>-3484347282</v>
      </c>
    </row>
    <row r="43" spans="1:26" ht="12.75">
      <c r="A43" s="57" t="s">
        <v>59</v>
      </c>
      <c r="B43" s="18">
        <v>0</v>
      </c>
      <c r="C43" s="18">
        <v>0</v>
      </c>
      <c r="D43" s="58">
        <v>-1832127984</v>
      </c>
      <c r="E43" s="59">
        <v>-1832127984</v>
      </c>
      <c r="F43" s="59">
        <v>-90146307</v>
      </c>
      <c r="G43" s="59">
        <v>90146307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60338837</v>
      </c>
      <c r="Q43" s="59">
        <v>60338837</v>
      </c>
      <c r="R43" s="59">
        <v>-60338837</v>
      </c>
      <c r="S43" s="59">
        <v>0</v>
      </c>
      <c r="T43" s="59">
        <v>0</v>
      </c>
      <c r="U43" s="59">
        <v>-60338837</v>
      </c>
      <c r="V43" s="59">
        <v>0</v>
      </c>
      <c r="W43" s="59">
        <v>-1832127984</v>
      </c>
      <c r="X43" s="59">
        <v>1832127984</v>
      </c>
      <c r="Y43" s="60">
        <v>-100</v>
      </c>
      <c r="Z43" s="61">
        <v>-1832127984</v>
      </c>
    </row>
    <row r="44" spans="1:26" ht="12.75">
      <c r="A44" s="57" t="s">
        <v>60</v>
      </c>
      <c r="B44" s="18">
        <v>0</v>
      </c>
      <c r="C44" s="18">
        <v>0</v>
      </c>
      <c r="D44" s="58">
        <v>-147584260</v>
      </c>
      <c r="E44" s="59">
        <v>-147584260</v>
      </c>
      <c r="F44" s="59">
        <v>10286610</v>
      </c>
      <c r="G44" s="59">
        <v>2012082</v>
      </c>
      <c r="H44" s="59">
        <v>-683</v>
      </c>
      <c r="I44" s="59">
        <v>12298009</v>
      </c>
      <c r="J44" s="59">
        <v>683</v>
      </c>
      <c r="K44" s="59">
        <v>0</v>
      </c>
      <c r="L44" s="59">
        <v>0</v>
      </c>
      <c r="M44" s="59">
        <v>683</v>
      </c>
      <c r="N44" s="59">
        <v>259297</v>
      </c>
      <c r="O44" s="59">
        <v>-259297</v>
      </c>
      <c r="P44" s="59">
        <v>-157051366</v>
      </c>
      <c r="Q44" s="59">
        <v>-157051366</v>
      </c>
      <c r="R44" s="59">
        <v>157051744</v>
      </c>
      <c r="S44" s="59">
        <v>570950749</v>
      </c>
      <c r="T44" s="59">
        <v>-570951127</v>
      </c>
      <c r="U44" s="59">
        <v>157051366</v>
      </c>
      <c r="V44" s="59">
        <v>12298692</v>
      </c>
      <c r="W44" s="59">
        <v>-147584260</v>
      </c>
      <c r="X44" s="59">
        <v>159882952</v>
      </c>
      <c r="Y44" s="60">
        <v>-108.33</v>
      </c>
      <c r="Z44" s="61">
        <v>-147584260</v>
      </c>
    </row>
    <row r="45" spans="1:26" ht="12.75">
      <c r="A45" s="68" t="s">
        <v>61</v>
      </c>
      <c r="B45" s="21">
        <v>0</v>
      </c>
      <c r="C45" s="21">
        <v>0</v>
      </c>
      <c r="D45" s="103">
        <v>-5264059526</v>
      </c>
      <c r="E45" s="104">
        <v>-5264059526</v>
      </c>
      <c r="F45" s="104">
        <v>1600234863</v>
      </c>
      <c r="G45" s="104">
        <f>+F45+G42+G43+G44+G83</f>
        <v>1692393252</v>
      </c>
      <c r="H45" s="104">
        <f>+G45+H42+H43+H44+H83</f>
        <v>1722954184</v>
      </c>
      <c r="I45" s="104">
        <f>+H45</f>
        <v>1722954184</v>
      </c>
      <c r="J45" s="104">
        <f>+H45+J42+J43+J44+J83</f>
        <v>1722954867</v>
      </c>
      <c r="K45" s="104">
        <f>+J45+K42+K43+K44+K83</f>
        <v>1722954867</v>
      </c>
      <c r="L45" s="104">
        <f>+K45+L42+L43+L44+L83</f>
        <v>1722954867</v>
      </c>
      <c r="M45" s="104">
        <f>+L45</f>
        <v>1722954867</v>
      </c>
      <c r="N45" s="104">
        <f>+L45+N42+N43+N44+N83</f>
        <v>1021911175</v>
      </c>
      <c r="O45" s="104">
        <f>+N45+O42+O43+O44+O83</f>
        <v>1021651878</v>
      </c>
      <c r="P45" s="104">
        <f>+O45+P42+P43+P44+P83</f>
        <v>-26832367</v>
      </c>
      <c r="Q45" s="104">
        <f>+P45</f>
        <v>-26832367</v>
      </c>
      <c r="R45" s="104">
        <f>+P45+R42+R43+R44+R83</f>
        <v>-652948021</v>
      </c>
      <c r="S45" s="104">
        <f>+R45+S42+S43+S44+S83</f>
        <v>-735159507</v>
      </c>
      <c r="T45" s="104">
        <f>+S45+T42+T43+T44+T83</f>
        <v>-1306110634</v>
      </c>
      <c r="U45" s="104">
        <f>+T45</f>
        <v>-1306110634</v>
      </c>
      <c r="V45" s="104">
        <f>+U45</f>
        <v>-1306110634</v>
      </c>
      <c r="W45" s="104">
        <f>+W83+W42+W43+W44</f>
        <v>-5447392236</v>
      </c>
      <c r="X45" s="104">
        <f>+V45-W45</f>
        <v>4141281602</v>
      </c>
      <c r="Y45" s="105">
        <f>+IF(W45&lt;&gt;0,+(X45/W45)*100,0)</f>
        <v>-76.0231946330512</v>
      </c>
      <c r="Z45" s="106">
        <v>-5264059526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99.05748042799344</v>
      </c>
      <c r="E59" s="10">
        <f t="shared" si="7"/>
        <v>99.05748042799344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2136.222255416285</v>
      </c>
      <c r="Q59" s="10">
        <f t="shared" si="7"/>
        <v>1042.6466300624436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-6.432835846650361</v>
      </c>
      <c r="W59" s="10">
        <f t="shared" si="7"/>
        <v>99.05748042799344</v>
      </c>
      <c r="X59" s="10">
        <f t="shared" si="7"/>
        <v>0</v>
      </c>
      <c r="Y59" s="10">
        <f t="shared" si="7"/>
        <v>0</v>
      </c>
      <c r="Z59" s="11">
        <f t="shared" si="7"/>
        <v>99.05748042799344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112.83712115811957</v>
      </c>
      <c r="E62" s="13">
        <f t="shared" si="7"/>
        <v>112.83712115811957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112.83712115811957</v>
      </c>
      <c r="X62" s="13">
        <f t="shared" si="7"/>
        <v>0</v>
      </c>
      <c r="Y62" s="13">
        <f t="shared" si="7"/>
        <v>0</v>
      </c>
      <c r="Z62" s="14">
        <f t="shared" si="7"/>
        <v>112.83712115811957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182.16798893810778</v>
      </c>
      <c r="E63" s="13">
        <f t="shared" si="7"/>
        <v>182.16798893810778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182.16798893810778</v>
      </c>
      <c r="X63" s="13">
        <f t="shared" si="7"/>
        <v>0</v>
      </c>
      <c r="Y63" s="13">
        <f t="shared" si="7"/>
        <v>0</v>
      </c>
      <c r="Z63" s="14">
        <f t="shared" si="7"/>
        <v>182.16798893810778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94.0020193846341</v>
      </c>
      <c r="E64" s="13">
        <f t="shared" si="7"/>
        <v>94.0020193846341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94.0020193846341</v>
      </c>
      <c r="X64" s="13">
        <f t="shared" si="7"/>
        <v>0</v>
      </c>
      <c r="Y64" s="13">
        <f t="shared" si="7"/>
        <v>0</v>
      </c>
      <c r="Z64" s="14">
        <f t="shared" si="7"/>
        <v>94.0020193846341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38.77528004882221</v>
      </c>
      <c r="E66" s="16">
        <f t="shared" si="7"/>
        <v>38.77528004882221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38.77528004882221</v>
      </c>
      <c r="X66" s="16">
        <f t="shared" si="7"/>
        <v>0</v>
      </c>
      <c r="Y66" s="16">
        <f t="shared" si="7"/>
        <v>0</v>
      </c>
      <c r="Z66" s="17">
        <f t="shared" si="7"/>
        <v>38.77528004882221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2353508050</v>
      </c>
      <c r="E68" s="20">
        <v>2353508050</v>
      </c>
      <c r="F68" s="20">
        <v>2462140292</v>
      </c>
      <c r="G68" s="20">
        <v>0</v>
      </c>
      <c r="H68" s="20">
        <v>-5679364</v>
      </c>
      <c r="I68" s="20">
        <v>2456460928</v>
      </c>
      <c r="J68" s="20">
        <v>0</v>
      </c>
      <c r="K68" s="20">
        <v>0</v>
      </c>
      <c r="L68" s="20">
        <v>0</v>
      </c>
      <c r="M68" s="20">
        <v>0</v>
      </c>
      <c r="N68" s="20">
        <v>-7674656</v>
      </c>
      <c r="O68" s="20">
        <v>0</v>
      </c>
      <c r="P68" s="20">
        <v>-7317239</v>
      </c>
      <c r="Q68" s="20">
        <v>-14991895</v>
      </c>
      <c r="R68" s="20">
        <v>-4444777</v>
      </c>
      <c r="S68" s="20">
        <v>-7108559</v>
      </c>
      <c r="T68" s="20">
        <v>0</v>
      </c>
      <c r="U68" s="20">
        <v>-11553336</v>
      </c>
      <c r="V68" s="20">
        <v>2429915697</v>
      </c>
      <c r="W68" s="20">
        <v>2353508050</v>
      </c>
      <c r="X68" s="20">
        <v>0</v>
      </c>
      <c r="Y68" s="19">
        <v>0</v>
      </c>
      <c r="Z68" s="22">
        <v>2353508050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14033597570</v>
      </c>
      <c r="E70" s="20">
        <v>14033597570</v>
      </c>
      <c r="F70" s="20">
        <v>396099806</v>
      </c>
      <c r="G70" s="20">
        <v>0</v>
      </c>
      <c r="H70" s="20">
        <v>-160462909</v>
      </c>
      <c r="I70" s="20">
        <v>235636897</v>
      </c>
      <c r="J70" s="20">
        <v>0</v>
      </c>
      <c r="K70" s="20">
        <v>0</v>
      </c>
      <c r="L70" s="20">
        <v>0</v>
      </c>
      <c r="M70" s="20">
        <v>0</v>
      </c>
      <c r="N70" s="20">
        <v>304343660</v>
      </c>
      <c r="O70" s="20">
        <v>0</v>
      </c>
      <c r="P70" s="20">
        <v>223925839</v>
      </c>
      <c r="Q70" s="20">
        <v>528269499</v>
      </c>
      <c r="R70" s="20">
        <v>497890432</v>
      </c>
      <c r="S70" s="20">
        <v>148785679</v>
      </c>
      <c r="T70" s="20">
        <v>0</v>
      </c>
      <c r="U70" s="20">
        <v>646676111</v>
      </c>
      <c r="V70" s="20">
        <v>1410582507</v>
      </c>
      <c r="W70" s="20">
        <v>4378597570</v>
      </c>
      <c r="X70" s="20">
        <v>0</v>
      </c>
      <c r="Y70" s="19">
        <v>0</v>
      </c>
      <c r="Z70" s="22">
        <v>14033597570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815772070</v>
      </c>
      <c r="E71" s="20">
        <v>815772070</v>
      </c>
      <c r="F71" s="20">
        <v>83678590</v>
      </c>
      <c r="G71" s="20">
        <v>0</v>
      </c>
      <c r="H71" s="20">
        <v>97148250</v>
      </c>
      <c r="I71" s="20">
        <v>180826840</v>
      </c>
      <c r="J71" s="20">
        <v>0</v>
      </c>
      <c r="K71" s="20">
        <v>0</v>
      </c>
      <c r="L71" s="20">
        <v>0</v>
      </c>
      <c r="M71" s="20">
        <v>0</v>
      </c>
      <c r="N71" s="20">
        <v>112434253</v>
      </c>
      <c r="O71" s="20">
        <v>0</v>
      </c>
      <c r="P71" s="20">
        <v>125022768</v>
      </c>
      <c r="Q71" s="20">
        <v>237457021</v>
      </c>
      <c r="R71" s="20">
        <v>127510609</v>
      </c>
      <c r="S71" s="20">
        <v>93379344</v>
      </c>
      <c r="T71" s="20">
        <v>0</v>
      </c>
      <c r="U71" s="20">
        <v>220889953</v>
      </c>
      <c r="V71" s="20">
        <v>639173814</v>
      </c>
      <c r="W71" s="20">
        <v>815772070</v>
      </c>
      <c r="X71" s="20">
        <v>0</v>
      </c>
      <c r="Y71" s="19">
        <v>0</v>
      </c>
      <c r="Z71" s="22">
        <v>815772070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369745060</v>
      </c>
      <c r="E72" s="20">
        <v>369745060</v>
      </c>
      <c r="F72" s="20">
        <v>30375644</v>
      </c>
      <c r="G72" s="20">
        <v>0</v>
      </c>
      <c r="H72" s="20">
        <v>39692912</v>
      </c>
      <c r="I72" s="20">
        <v>70068556</v>
      </c>
      <c r="J72" s="20">
        <v>0</v>
      </c>
      <c r="K72" s="20">
        <v>0</v>
      </c>
      <c r="L72" s="20">
        <v>0</v>
      </c>
      <c r="M72" s="20">
        <v>0</v>
      </c>
      <c r="N72" s="20">
        <v>60351934</v>
      </c>
      <c r="O72" s="20">
        <v>0</v>
      </c>
      <c r="P72" s="20">
        <v>55431052</v>
      </c>
      <c r="Q72" s="20">
        <v>115782986</v>
      </c>
      <c r="R72" s="20">
        <v>54071499</v>
      </c>
      <c r="S72" s="20">
        <v>47508049</v>
      </c>
      <c r="T72" s="20">
        <v>0</v>
      </c>
      <c r="U72" s="20">
        <v>101579548</v>
      </c>
      <c r="V72" s="20">
        <v>287431090</v>
      </c>
      <c r="W72" s="20">
        <v>369745060</v>
      </c>
      <c r="X72" s="20">
        <v>0</v>
      </c>
      <c r="Y72" s="19">
        <v>0</v>
      </c>
      <c r="Z72" s="22">
        <v>369745060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246024453</v>
      </c>
      <c r="E73" s="20">
        <v>246024453</v>
      </c>
      <c r="F73" s="20">
        <v>18878556</v>
      </c>
      <c r="G73" s="20">
        <v>0</v>
      </c>
      <c r="H73" s="20">
        <v>13737860</v>
      </c>
      <c r="I73" s="20">
        <v>32616416</v>
      </c>
      <c r="J73" s="20">
        <v>0</v>
      </c>
      <c r="K73" s="20">
        <v>0</v>
      </c>
      <c r="L73" s="20">
        <v>0</v>
      </c>
      <c r="M73" s="20">
        <v>0</v>
      </c>
      <c r="N73" s="20">
        <v>21466803</v>
      </c>
      <c r="O73" s="20">
        <v>0</v>
      </c>
      <c r="P73" s="20">
        <v>21441006</v>
      </c>
      <c r="Q73" s="20">
        <v>42907809</v>
      </c>
      <c r="R73" s="20">
        <v>21197686</v>
      </c>
      <c r="S73" s="20">
        <v>21324977</v>
      </c>
      <c r="T73" s="20">
        <v>0</v>
      </c>
      <c r="U73" s="20">
        <v>42522663</v>
      </c>
      <c r="V73" s="20">
        <v>118046888</v>
      </c>
      <c r="W73" s="20">
        <v>246024453</v>
      </c>
      <c r="X73" s="20">
        <v>0</v>
      </c>
      <c r="Y73" s="19">
        <v>0</v>
      </c>
      <c r="Z73" s="22">
        <v>246024453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291719670</v>
      </c>
      <c r="E75" s="29">
        <v>291719670</v>
      </c>
      <c r="F75" s="29">
        <v>25401121</v>
      </c>
      <c r="G75" s="29">
        <v>0</v>
      </c>
      <c r="H75" s="29">
        <v>-71497765</v>
      </c>
      <c r="I75" s="29">
        <v>-46096644</v>
      </c>
      <c r="J75" s="29">
        <v>0</v>
      </c>
      <c r="K75" s="29">
        <v>0</v>
      </c>
      <c r="L75" s="29">
        <v>0</v>
      </c>
      <c r="M75" s="29">
        <v>0</v>
      </c>
      <c r="N75" s="29">
        <v>28178622</v>
      </c>
      <c r="O75" s="29">
        <v>0</v>
      </c>
      <c r="P75" s="29">
        <v>30261519</v>
      </c>
      <c r="Q75" s="29">
        <v>58440141</v>
      </c>
      <c r="R75" s="29">
        <v>34278940</v>
      </c>
      <c r="S75" s="29">
        <v>33325409</v>
      </c>
      <c r="T75" s="29">
        <v>0</v>
      </c>
      <c r="U75" s="29">
        <v>67604349</v>
      </c>
      <c r="V75" s="29">
        <v>79947846</v>
      </c>
      <c r="W75" s="29">
        <v>291719670</v>
      </c>
      <c r="X75" s="29">
        <v>0</v>
      </c>
      <c r="Y75" s="28">
        <v>0</v>
      </c>
      <c r="Z75" s="30">
        <v>291719670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2331325776</v>
      </c>
      <c r="E77" s="20">
        <v>2331325776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-156312488</v>
      </c>
      <c r="Q77" s="20">
        <v>-156312488</v>
      </c>
      <c r="R77" s="20">
        <v>0</v>
      </c>
      <c r="S77" s="20">
        <v>0</v>
      </c>
      <c r="T77" s="20">
        <v>0</v>
      </c>
      <c r="U77" s="20">
        <v>0</v>
      </c>
      <c r="V77" s="20">
        <v>-156312488</v>
      </c>
      <c r="W77" s="20">
        <v>2331325776</v>
      </c>
      <c r="X77" s="20">
        <v>0</v>
      </c>
      <c r="Y77" s="19">
        <v>0</v>
      </c>
      <c r="Z77" s="22">
        <v>2331325776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920493719</v>
      </c>
      <c r="E80" s="20">
        <v>920493719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920493719</v>
      </c>
      <c r="X80" s="20">
        <v>0</v>
      </c>
      <c r="Y80" s="19">
        <v>0</v>
      </c>
      <c r="Z80" s="22">
        <v>920493719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673557140</v>
      </c>
      <c r="E81" s="20">
        <v>673557140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673557140</v>
      </c>
      <c r="X81" s="20">
        <v>0</v>
      </c>
      <c r="Y81" s="19">
        <v>0</v>
      </c>
      <c r="Z81" s="22">
        <v>673557140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231267954</v>
      </c>
      <c r="E82" s="20">
        <v>231267954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231267954</v>
      </c>
      <c r="X82" s="20">
        <v>0</v>
      </c>
      <c r="Y82" s="19">
        <v>0</v>
      </c>
      <c r="Z82" s="22">
        <v>231267954</v>
      </c>
    </row>
    <row r="83" spans="1:26" ht="12.75" hidden="1">
      <c r="A83" s="38"/>
      <c r="B83" s="18"/>
      <c r="C83" s="18"/>
      <c r="D83" s="19">
        <v>200000000</v>
      </c>
      <c r="E83" s="20">
        <v>200000000</v>
      </c>
      <c r="F83" s="20">
        <v>1574211963</v>
      </c>
      <c r="G83" s="20"/>
      <c r="H83" s="20"/>
      <c r="I83" s="20">
        <v>1574211963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1574211963</v>
      </c>
      <c r="W83" s="20">
        <v>16666667</v>
      </c>
      <c r="X83" s="20"/>
      <c r="Y83" s="19"/>
      <c r="Z83" s="22">
        <v>200000000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113115119</v>
      </c>
      <c r="E84" s="29">
        <v>113115119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113115119</v>
      </c>
      <c r="X84" s="29">
        <v>0</v>
      </c>
      <c r="Y84" s="28">
        <v>0</v>
      </c>
      <c r="Z84" s="30">
        <v>113115119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1209977459</v>
      </c>
      <c r="C5" s="18">
        <v>0</v>
      </c>
      <c r="D5" s="58">
        <v>1266537837</v>
      </c>
      <c r="E5" s="59">
        <v>1266537837</v>
      </c>
      <c r="F5" s="59">
        <v>112958870</v>
      </c>
      <c r="G5" s="59">
        <v>111660472</v>
      </c>
      <c r="H5" s="59">
        <v>107922487</v>
      </c>
      <c r="I5" s="59">
        <v>332541829</v>
      </c>
      <c r="J5" s="59">
        <v>104873241</v>
      </c>
      <c r="K5" s="59">
        <v>189593357</v>
      </c>
      <c r="L5" s="59">
        <v>35193556</v>
      </c>
      <c r="M5" s="59">
        <v>329660154</v>
      </c>
      <c r="N5" s="59">
        <v>112828668</v>
      </c>
      <c r="O5" s="59">
        <v>109611527</v>
      </c>
      <c r="P5" s="59">
        <v>112417600</v>
      </c>
      <c r="Q5" s="59">
        <v>334857795</v>
      </c>
      <c r="R5" s="59">
        <v>112891687</v>
      </c>
      <c r="S5" s="59">
        <v>112848081</v>
      </c>
      <c r="T5" s="59">
        <v>112054739</v>
      </c>
      <c r="U5" s="59">
        <v>337794507</v>
      </c>
      <c r="V5" s="59">
        <v>1334854285</v>
      </c>
      <c r="W5" s="59">
        <v>1266537837</v>
      </c>
      <c r="X5" s="59">
        <v>68316448</v>
      </c>
      <c r="Y5" s="60">
        <v>5.39</v>
      </c>
      <c r="Z5" s="61">
        <v>1266537837</v>
      </c>
    </row>
    <row r="6" spans="1:26" ht="12.75">
      <c r="A6" s="57" t="s">
        <v>32</v>
      </c>
      <c r="B6" s="18">
        <v>3771163235</v>
      </c>
      <c r="C6" s="18">
        <v>0</v>
      </c>
      <c r="D6" s="58">
        <v>3956915402</v>
      </c>
      <c r="E6" s="59">
        <v>3959249640</v>
      </c>
      <c r="F6" s="59">
        <v>373596531</v>
      </c>
      <c r="G6" s="59">
        <v>457036809</v>
      </c>
      <c r="H6" s="59">
        <v>409421600</v>
      </c>
      <c r="I6" s="59">
        <v>1240054940</v>
      </c>
      <c r="J6" s="59">
        <v>264399964</v>
      </c>
      <c r="K6" s="59">
        <v>394773183</v>
      </c>
      <c r="L6" s="59">
        <v>263282354</v>
      </c>
      <c r="M6" s="59">
        <v>922455501</v>
      </c>
      <c r="N6" s="59">
        <v>320725778</v>
      </c>
      <c r="O6" s="59">
        <v>318532316</v>
      </c>
      <c r="P6" s="59">
        <v>646198470</v>
      </c>
      <c r="Q6" s="59">
        <v>1285456564</v>
      </c>
      <c r="R6" s="59">
        <v>470570200</v>
      </c>
      <c r="S6" s="59">
        <v>-88022702</v>
      </c>
      <c r="T6" s="59">
        <v>191762156</v>
      </c>
      <c r="U6" s="59">
        <v>574309654</v>
      </c>
      <c r="V6" s="59">
        <v>4022276659</v>
      </c>
      <c r="W6" s="59">
        <v>3959249640</v>
      </c>
      <c r="X6" s="59">
        <v>63027019</v>
      </c>
      <c r="Y6" s="60">
        <v>1.59</v>
      </c>
      <c r="Z6" s="61">
        <v>3959249640</v>
      </c>
    </row>
    <row r="7" spans="1:26" ht="12.75">
      <c r="A7" s="57" t="s">
        <v>33</v>
      </c>
      <c r="B7" s="18">
        <v>20723920</v>
      </c>
      <c r="C7" s="18">
        <v>0</v>
      </c>
      <c r="D7" s="58">
        <v>27497123</v>
      </c>
      <c r="E7" s="59">
        <v>27497123</v>
      </c>
      <c r="F7" s="59">
        <v>871539</v>
      </c>
      <c r="G7" s="59">
        <v>2166381</v>
      </c>
      <c r="H7" s="59">
        <v>920239</v>
      </c>
      <c r="I7" s="59">
        <v>3958159</v>
      </c>
      <c r="J7" s="59">
        <v>1421619</v>
      </c>
      <c r="K7" s="59">
        <v>317579</v>
      </c>
      <c r="L7" s="59">
        <v>317545</v>
      </c>
      <c r="M7" s="59">
        <v>2056743</v>
      </c>
      <c r="N7" s="59">
        <v>802404</v>
      </c>
      <c r="O7" s="59">
        <v>1014563</v>
      </c>
      <c r="P7" s="59">
        <v>182611</v>
      </c>
      <c r="Q7" s="59">
        <v>1999578</v>
      </c>
      <c r="R7" s="59">
        <v>2801584</v>
      </c>
      <c r="S7" s="59">
        <v>2398143</v>
      </c>
      <c r="T7" s="59">
        <v>1751190</v>
      </c>
      <c r="U7" s="59">
        <v>6950917</v>
      </c>
      <c r="V7" s="59">
        <v>14965397</v>
      </c>
      <c r="W7" s="59">
        <v>27497123</v>
      </c>
      <c r="X7" s="59">
        <v>-12531726</v>
      </c>
      <c r="Y7" s="60">
        <v>-45.57</v>
      </c>
      <c r="Z7" s="61">
        <v>27497123</v>
      </c>
    </row>
    <row r="8" spans="1:26" ht="12.75">
      <c r="A8" s="57" t="s">
        <v>34</v>
      </c>
      <c r="B8" s="18">
        <v>788625997</v>
      </c>
      <c r="C8" s="18">
        <v>0</v>
      </c>
      <c r="D8" s="58">
        <v>745494219</v>
      </c>
      <c r="E8" s="59">
        <v>745494219</v>
      </c>
      <c r="F8" s="59">
        <v>198610999</v>
      </c>
      <c r="G8" s="59">
        <v>3000000</v>
      </c>
      <c r="H8" s="59">
        <v>-3000000</v>
      </c>
      <c r="I8" s="59">
        <v>198610999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414000</v>
      </c>
      <c r="Q8" s="59">
        <v>414000</v>
      </c>
      <c r="R8" s="59">
        <v>259767999</v>
      </c>
      <c r="S8" s="59">
        <v>-2914000</v>
      </c>
      <c r="T8" s="59">
        <v>0</v>
      </c>
      <c r="U8" s="59">
        <v>256853999</v>
      </c>
      <c r="V8" s="59">
        <v>455878998</v>
      </c>
      <c r="W8" s="59">
        <v>745494219</v>
      </c>
      <c r="X8" s="59">
        <v>-289615221</v>
      </c>
      <c r="Y8" s="60">
        <v>-38.85</v>
      </c>
      <c r="Z8" s="61">
        <v>745494219</v>
      </c>
    </row>
    <row r="9" spans="1:26" ht="12.75">
      <c r="A9" s="57" t="s">
        <v>35</v>
      </c>
      <c r="B9" s="18">
        <v>1040636071</v>
      </c>
      <c r="C9" s="18">
        <v>0</v>
      </c>
      <c r="D9" s="58">
        <v>953192947</v>
      </c>
      <c r="E9" s="59">
        <v>909828050</v>
      </c>
      <c r="F9" s="59">
        <v>49023594</v>
      </c>
      <c r="G9" s="59">
        <v>152951331</v>
      </c>
      <c r="H9" s="59">
        <v>48271468</v>
      </c>
      <c r="I9" s="59">
        <v>250246393</v>
      </c>
      <c r="J9" s="59">
        <v>44553759</v>
      </c>
      <c r="K9" s="59">
        <v>91654944</v>
      </c>
      <c r="L9" s="59">
        <v>122098288</v>
      </c>
      <c r="M9" s="59">
        <v>258306991</v>
      </c>
      <c r="N9" s="59">
        <v>52278328</v>
      </c>
      <c r="O9" s="59">
        <v>57576805</v>
      </c>
      <c r="P9" s="59">
        <v>150111838</v>
      </c>
      <c r="Q9" s="59">
        <v>259966971</v>
      </c>
      <c r="R9" s="59">
        <v>19810578</v>
      </c>
      <c r="S9" s="59">
        <v>19527469</v>
      </c>
      <c r="T9" s="59">
        <v>20528715</v>
      </c>
      <c r="U9" s="59">
        <v>59866762</v>
      </c>
      <c r="V9" s="59">
        <v>828387117</v>
      </c>
      <c r="W9" s="59">
        <v>909828050</v>
      </c>
      <c r="X9" s="59">
        <v>-81440933</v>
      </c>
      <c r="Y9" s="60">
        <v>-8.95</v>
      </c>
      <c r="Z9" s="61">
        <v>909828050</v>
      </c>
    </row>
    <row r="10" spans="1:26" ht="20.25">
      <c r="A10" s="62" t="s">
        <v>90</v>
      </c>
      <c r="B10" s="63">
        <f>SUM(B5:B9)</f>
        <v>6831126682</v>
      </c>
      <c r="C10" s="63">
        <f>SUM(C5:C9)</f>
        <v>0</v>
      </c>
      <c r="D10" s="64">
        <f aca="true" t="shared" si="0" ref="D10:Z10">SUM(D5:D9)</f>
        <v>6949637528</v>
      </c>
      <c r="E10" s="65">
        <f t="shared" si="0"/>
        <v>6908606869</v>
      </c>
      <c r="F10" s="65">
        <f t="shared" si="0"/>
        <v>735061533</v>
      </c>
      <c r="G10" s="65">
        <f t="shared" si="0"/>
        <v>726814993</v>
      </c>
      <c r="H10" s="65">
        <f t="shared" si="0"/>
        <v>563535794</v>
      </c>
      <c r="I10" s="65">
        <f t="shared" si="0"/>
        <v>2025412320</v>
      </c>
      <c r="J10" s="65">
        <f t="shared" si="0"/>
        <v>415248583</v>
      </c>
      <c r="K10" s="65">
        <f t="shared" si="0"/>
        <v>676339063</v>
      </c>
      <c r="L10" s="65">
        <f t="shared" si="0"/>
        <v>420891743</v>
      </c>
      <c r="M10" s="65">
        <f t="shared" si="0"/>
        <v>1512479389</v>
      </c>
      <c r="N10" s="65">
        <f t="shared" si="0"/>
        <v>486635178</v>
      </c>
      <c r="O10" s="65">
        <f t="shared" si="0"/>
        <v>486735211</v>
      </c>
      <c r="P10" s="65">
        <f t="shared" si="0"/>
        <v>909324519</v>
      </c>
      <c r="Q10" s="65">
        <f t="shared" si="0"/>
        <v>1882694908</v>
      </c>
      <c r="R10" s="65">
        <f t="shared" si="0"/>
        <v>865842048</v>
      </c>
      <c r="S10" s="65">
        <f t="shared" si="0"/>
        <v>43836991</v>
      </c>
      <c r="T10" s="65">
        <f t="shared" si="0"/>
        <v>326096800</v>
      </c>
      <c r="U10" s="65">
        <f t="shared" si="0"/>
        <v>1235775839</v>
      </c>
      <c r="V10" s="65">
        <f t="shared" si="0"/>
        <v>6656362456</v>
      </c>
      <c r="W10" s="65">
        <f t="shared" si="0"/>
        <v>6908606869</v>
      </c>
      <c r="X10" s="65">
        <f t="shared" si="0"/>
        <v>-252244413</v>
      </c>
      <c r="Y10" s="66">
        <f>+IF(W10&lt;&gt;0,(X10/W10)*100,0)</f>
        <v>-3.6511617723083964</v>
      </c>
      <c r="Z10" s="67">
        <f t="shared" si="0"/>
        <v>6908606869</v>
      </c>
    </row>
    <row r="11" spans="1:26" ht="12.75">
      <c r="A11" s="57" t="s">
        <v>36</v>
      </c>
      <c r="B11" s="18">
        <v>2044841936</v>
      </c>
      <c r="C11" s="18">
        <v>0</v>
      </c>
      <c r="D11" s="58">
        <v>2065238049</v>
      </c>
      <c r="E11" s="59">
        <v>2003548590</v>
      </c>
      <c r="F11" s="59">
        <v>177541009</v>
      </c>
      <c r="G11" s="59">
        <v>182126109</v>
      </c>
      <c r="H11" s="59">
        <v>176476396</v>
      </c>
      <c r="I11" s="59">
        <v>536143514</v>
      </c>
      <c r="J11" s="59">
        <v>169969018</v>
      </c>
      <c r="K11" s="59">
        <v>172655582</v>
      </c>
      <c r="L11" s="59">
        <v>173484512</v>
      </c>
      <c r="M11" s="59">
        <v>516109112</v>
      </c>
      <c r="N11" s="59">
        <v>178427232</v>
      </c>
      <c r="O11" s="59">
        <v>175802670</v>
      </c>
      <c r="P11" s="59">
        <v>166233541</v>
      </c>
      <c r="Q11" s="59">
        <v>520463443</v>
      </c>
      <c r="R11" s="59">
        <v>167181794</v>
      </c>
      <c r="S11" s="59">
        <v>162130481</v>
      </c>
      <c r="T11" s="59">
        <v>173099971</v>
      </c>
      <c r="U11" s="59">
        <v>502412246</v>
      </c>
      <c r="V11" s="59">
        <v>2075128315</v>
      </c>
      <c r="W11" s="59">
        <v>2003548590</v>
      </c>
      <c r="X11" s="59">
        <v>71579725</v>
      </c>
      <c r="Y11" s="60">
        <v>3.57</v>
      </c>
      <c r="Z11" s="61">
        <v>2003548590</v>
      </c>
    </row>
    <row r="12" spans="1:26" ht="12.75">
      <c r="A12" s="57" t="s">
        <v>37</v>
      </c>
      <c r="B12" s="18">
        <v>64434209</v>
      </c>
      <c r="C12" s="18">
        <v>0</v>
      </c>
      <c r="D12" s="58">
        <v>69547125</v>
      </c>
      <c r="E12" s="59">
        <v>65507125</v>
      </c>
      <c r="F12" s="59">
        <v>5431488</v>
      </c>
      <c r="G12" s="59">
        <v>5365875</v>
      </c>
      <c r="H12" s="59">
        <v>5321054</v>
      </c>
      <c r="I12" s="59">
        <v>16118417</v>
      </c>
      <c r="J12" s="59">
        <v>5316336</v>
      </c>
      <c r="K12" s="59">
        <v>5356950</v>
      </c>
      <c r="L12" s="59">
        <v>5358476</v>
      </c>
      <c r="M12" s="59">
        <v>16031762</v>
      </c>
      <c r="N12" s="59">
        <v>5385457</v>
      </c>
      <c r="O12" s="59">
        <v>5356364</v>
      </c>
      <c r="P12" s="59">
        <v>5356364</v>
      </c>
      <c r="Q12" s="59">
        <v>16098185</v>
      </c>
      <c r="R12" s="59">
        <v>5357804</v>
      </c>
      <c r="S12" s="59">
        <v>5550274</v>
      </c>
      <c r="T12" s="59">
        <v>5550274</v>
      </c>
      <c r="U12" s="59">
        <v>16458352</v>
      </c>
      <c r="V12" s="59">
        <v>64706716</v>
      </c>
      <c r="W12" s="59">
        <v>65507125</v>
      </c>
      <c r="X12" s="59">
        <v>-800409</v>
      </c>
      <c r="Y12" s="60">
        <v>-1.22</v>
      </c>
      <c r="Z12" s="61">
        <v>65507125</v>
      </c>
    </row>
    <row r="13" spans="1:26" ht="12.75">
      <c r="A13" s="57" t="s">
        <v>91</v>
      </c>
      <c r="B13" s="18">
        <v>965071320</v>
      </c>
      <c r="C13" s="18">
        <v>0</v>
      </c>
      <c r="D13" s="58">
        <v>401249322</v>
      </c>
      <c r="E13" s="59">
        <v>300760946</v>
      </c>
      <c r="F13" s="59">
        <v>10926143</v>
      </c>
      <c r="G13" s="59">
        <v>10926143</v>
      </c>
      <c r="H13" s="59">
        <v>215216261</v>
      </c>
      <c r="I13" s="59">
        <v>237068547</v>
      </c>
      <c r="J13" s="59">
        <v>10926143</v>
      </c>
      <c r="K13" s="59">
        <v>147119555</v>
      </c>
      <c r="L13" s="59">
        <v>79022847</v>
      </c>
      <c r="M13" s="59">
        <v>237068545</v>
      </c>
      <c r="N13" s="59">
        <v>10926143</v>
      </c>
      <c r="O13" s="59">
        <v>117808972</v>
      </c>
      <c r="P13" s="59">
        <v>10926143</v>
      </c>
      <c r="Q13" s="59">
        <v>139661258</v>
      </c>
      <c r="R13" s="59">
        <v>10926143</v>
      </c>
      <c r="S13" s="59">
        <v>10926143</v>
      </c>
      <c r="T13" s="59">
        <v>10926143</v>
      </c>
      <c r="U13" s="59">
        <v>32778429</v>
      </c>
      <c r="V13" s="59">
        <v>646576779</v>
      </c>
      <c r="W13" s="59">
        <v>300760946</v>
      </c>
      <c r="X13" s="59">
        <v>345815833</v>
      </c>
      <c r="Y13" s="60">
        <v>114.98</v>
      </c>
      <c r="Z13" s="61">
        <v>300760946</v>
      </c>
    </row>
    <row r="14" spans="1:26" ht="12.75">
      <c r="A14" s="57" t="s">
        <v>38</v>
      </c>
      <c r="B14" s="18">
        <v>176595614</v>
      </c>
      <c r="C14" s="18">
        <v>0</v>
      </c>
      <c r="D14" s="58">
        <v>245946199</v>
      </c>
      <c r="E14" s="59">
        <v>233946199</v>
      </c>
      <c r="F14" s="59">
        <v>1962983</v>
      </c>
      <c r="G14" s="59">
        <v>1323477</v>
      </c>
      <c r="H14" s="59">
        <v>1365951</v>
      </c>
      <c r="I14" s="59">
        <v>4652411</v>
      </c>
      <c r="J14" s="59">
        <v>4800481</v>
      </c>
      <c r="K14" s="59">
        <v>42342592</v>
      </c>
      <c r="L14" s="59">
        <v>497434</v>
      </c>
      <c r="M14" s="59">
        <v>47640507</v>
      </c>
      <c r="N14" s="59">
        <v>24867574</v>
      </c>
      <c r="O14" s="59">
        <v>22810918</v>
      </c>
      <c r="P14" s="59">
        <v>26712522</v>
      </c>
      <c r="Q14" s="59">
        <v>74391014</v>
      </c>
      <c r="R14" s="59">
        <v>25871617</v>
      </c>
      <c r="S14" s="59">
        <v>11111726</v>
      </c>
      <c r="T14" s="59">
        <v>32526299</v>
      </c>
      <c r="U14" s="59">
        <v>69509642</v>
      </c>
      <c r="V14" s="59">
        <v>196193574</v>
      </c>
      <c r="W14" s="59">
        <v>233946199</v>
      </c>
      <c r="X14" s="59">
        <v>-37752625</v>
      </c>
      <c r="Y14" s="60">
        <v>-16.14</v>
      </c>
      <c r="Z14" s="61">
        <v>233946199</v>
      </c>
    </row>
    <row r="15" spans="1:26" ht="12.75">
      <c r="A15" s="57" t="s">
        <v>39</v>
      </c>
      <c r="B15" s="18">
        <v>2501315460</v>
      </c>
      <c r="C15" s="18">
        <v>0</v>
      </c>
      <c r="D15" s="58">
        <v>2398930105</v>
      </c>
      <c r="E15" s="59">
        <v>2009129485</v>
      </c>
      <c r="F15" s="59">
        <v>278882790</v>
      </c>
      <c r="G15" s="59">
        <v>268434467</v>
      </c>
      <c r="H15" s="59">
        <v>438695867</v>
      </c>
      <c r="I15" s="59">
        <v>986013124</v>
      </c>
      <c r="J15" s="59">
        <v>-65295831</v>
      </c>
      <c r="K15" s="59">
        <v>308423358</v>
      </c>
      <c r="L15" s="59">
        <v>87672281</v>
      </c>
      <c r="M15" s="59">
        <v>330799808</v>
      </c>
      <c r="N15" s="59">
        <v>255732486</v>
      </c>
      <c r="O15" s="59">
        <v>79581041</v>
      </c>
      <c r="P15" s="59">
        <v>291724309</v>
      </c>
      <c r="Q15" s="59">
        <v>627037836</v>
      </c>
      <c r="R15" s="59">
        <v>81224920</v>
      </c>
      <c r="S15" s="59">
        <v>143581227</v>
      </c>
      <c r="T15" s="59">
        <v>362227029</v>
      </c>
      <c r="U15" s="59">
        <v>587033176</v>
      </c>
      <c r="V15" s="59">
        <v>2530883944</v>
      </c>
      <c r="W15" s="59">
        <v>2009129485</v>
      </c>
      <c r="X15" s="59">
        <v>521754459</v>
      </c>
      <c r="Y15" s="60">
        <v>25.97</v>
      </c>
      <c r="Z15" s="61">
        <v>2009129485</v>
      </c>
    </row>
    <row r="16" spans="1:26" ht="12.75">
      <c r="A16" s="57" t="s">
        <v>34</v>
      </c>
      <c r="B16" s="18">
        <v>7799481</v>
      </c>
      <c r="C16" s="18">
        <v>0</v>
      </c>
      <c r="D16" s="58">
        <v>7937980</v>
      </c>
      <c r="E16" s="59">
        <v>2353009</v>
      </c>
      <c r="F16" s="59">
        <v>2000</v>
      </c>
      <c r="G16" s="59">
        <v>1475598</v>
      </c>
      <c r="H16" s="59">
        <v>120470</v>
      </c>
      <c r="I16" s="59">
        <v>1598068</v>
      </c>
      <c r="J16" s="59">
        <v>1245270</v>
      </c>
      <c r="K16" s="59">
        <v>173345</v>
      </c>
      <c r="L16" s="59">
        <v>679449</v>
      </c>
      <c r="M16" s="59">
        <v>2098064</v>
      </c>
      <c r="N16" s="59">
        <v>0</v>
      </c>
      <c r="O16" s="59">
        <v>671277</v>
      </c>
      <c r="P16" s="59">
        <v>0</v>
      </c>
      <c r="Q16" s="59">
        <v>671277</v>
      </c>
      <c r="R16" s="59">
        <v>0</v>
      </c>
      <c r="S16" s="59">
        <v>0</v>
      </c>
      <c r="T16" s="59">
        <v>1180877</v>
      </c>
      <c r="U16" s="59">
        <v>1180877</v>
      </c>
      <c r="V16" s="59">
        <v>5548286</v>
      </c>
      <c r="W16" s="59">
        <v>2353009</v>
      </c>
      <c r="X16" s="59">
        <v>3195277</v>
      </c>
      <c r="Y16" s="60">
        <v>135.8</v>
      </c>
      <c r="Z16" s="61">
        <v>2353009</v>
      </c>
    </row>
    <row r="17" spans="1:26" ht="12.75">
      <c r="A17" s="57" t="s">
        <v>40</v>
      </c>
      <c r="B17" s="18">
        <v>2099439842</v>
      </c>
      <c r="C17" s="18">
        <v>0</v>
      </c>
      <c r="D17" s="58">
        <v>1630945984</v>
      </c>
      <c r="E17" s="59">
        <v>1923238815</v>
      </c>
      <c r="F17" s="59">
        <v>349775755</v>
      </c>
      <c r="G17" s="59">
        <v>140769709</v>
      </c>
      <c r="H17" s="59">
        <v>115242650</v>
      </c>
      <c r="I17" s="59">
        <v>605788114</v>
      </c>
      <c r="J17" s="59">
        <v>92321324</v>
      </c>
      <c r="K17" s="59">
        <v>102296995</v>
      </c>
      <c r="L17" s="59">
        <v>112988194</v>
      </c>
      <c r="M17" s="59">
        <v>307606513</v>
      </c>
      <c r="N17" s="59">
        <v>151052869</v>
      </c>
      <c r="O17" s="59">
        <v>156005682</v>
      </c>
      <c r="P17" s="59">
        <v>-154925168</v>
      </c>
      <c r="Q17" s="59">
        <v>152133383</v>
      </c>
      <c r="R17" s="59">
        <v>173181760</v>
      </c>
      <c r="S17" s="59">
        <v>195585293</v>
      </c>
      <c r="T17" s="59">
        <v>221623632</v>
      </c>
      <c r="U17" s="59">
        <v>590390685</v>
      </c>
      <c r="V17" s="59">
        <v>1655918695</v>
      </c>
      <c r="W17" s="59">
        <v>1923238815</v>
      </c>
      <c r="X17" s="59">
        <v>-267320120</v>
      </c>
      <c r="Y17" s="60">
        <v>-13.9</v>
      </c>
      <c r="Z17" s="61">
        <v>1923238815</v>
      </c>
    </row>
    <row r="18" spans="1:26" ht="12.75">
      <c r="A18" s="68" t="s">
        <v>41</v>
      </c>
      <c r="B18" s="69">
        <f>SUM(B11:B17)</f>
        <v>7859497862</v>
      </c>
      <c r="C18" s="69">
        <f>SUM(C11:C17)</f>
        <v>0</v>
      </c>
      <c r="D18" s="70">
        <f aca="true" t="shared" si="1" ref="D18:Z18">SUM(D11:D17)</f>
        <v>6819794764</v>
      </c>
      <c r="E18" s="71">
        <f t="shared" si="1"/>
        <v>6538484169</v>
      </c>
      <c r="F18" s="71">
        <f t="shared" si="1"/>
        <v>824522168</v>
      </c>
      <c r="G18" s="71">
        <f t="shared" si="1"/>
        <v>610421378</v>
      </c>
      <c r="H18" s="71">
        <f t="shared" si="1"/>
        <v>952438649</v>
      </c>
      <c r="I18" s="71">
        <f t="shared" si="1"/>
        <v>2387382195</v>
      </c>
      <c r="J18" s="71">
        <f t="shared" si="1"/>
        <v>219282741</v>
      </c>
      <c r="K18" s="71">
        <f t="shared" si="1"/>
        <v>778368377</v>
      </c>
      <c r="L18" s="71">
        <f t="shared" si="1"/>
        <v>459703193</v>
      </c>
      <c r="M18" s="71">
        <f t="shared" si="1"/>
        <v>1457354311</v>
      </c>
      <c r="N18" s="71">
        <f t="shared" si="1"/>
        <v>626391761</v>
      </c>
      <c r="O18" s="71">
        <f t="shared" si="1"/>
        <v>558036924</v>
      </c>
      <c r="P18" s="71">
        <f t="shared" si="1"/>
        <v>346027711</v>
      </c>
      <c r="Q18" s="71">
        <f t="shared" si="1"/>
        <v>1530456396</v>
      </c>
      <c r="R18" s="71">
        <f t="shared" si="1"/>
        <v>463744038</v>
      </c>
      <c r="S18" s="71">
        <f t="shared" si="1"/>
        <v>528885144</v>
      </c>
      <c r="T18" s="71">
        <f t="shared" si="1"/>
        <v>807134225</v>
      </c>
      <c r="U18" s="71">
        <f t="shared" si="1"/>
        <v>1799763407</v>
      </c>
      <c r="V18" s="71">
        <f t="shared" si="1"/>
        <v>7174956309</v>
      </c>
      <c r="W18" s="71">
        <f t="shared" si="1"/>
        <v>6538484169</v>
      </c>
      <c r="X18" s="71">
        <f t="shared" si="1"/>
        <v>636472140</v>
      </c>
      <c r="Y18" s="66">
        <f>+IF(W18&lt;&gt;0,(X18/W18)*100,0)</f>
        <v>9.734246096635307</v>
      </c>
      <c r="Z18" s="72">
        <f t="shared" si="1"/>
        <v>6538484169</v>
      </c>
    </row>
    <row r="19" spans="1:26" ht="12.75">
      <c r="A19" s="68" t="s">
        <v>42</v>
      </c>
      <c r="B19" s="73">
        <f>+B10-B18</f>
        <v>-1028371180</v>
      </c>
      <c r="C19" s="73">
        <f>+C10-C18</f>
        <v>0</v>
      </c>
      <c r="D19" s="74">
        <f aca="true" t="shared" si="2" ref="D19:Z19">+D10-D18</f>
        <v>129842764</v>
      </c>
      <c r="E19" s="75">
        <f t="shared" si="2"/>
        <v>370122700</v>
      </c>
      <c r="F19" s="75">
        <f t="shared" si="2"/>
        <v>-89460635</v>
      </c>
      <c r="G19" s="75">
        <f t="shared" si="2"/>
        <v>116393615</v>
      </c>
      <c r="H19" s="75">
        <f t="shared" si="2"/>
        <v>-388902855</v>
      </c>
      <c r="I19" s="75">
        <f t="shared" si="2"/>
        <v>-361969875</v>
      </c>
      <c r="J19" s="75">
        <f t="shared" si="2"/>
        <v>195965842</v>
      </c>
      <c r="K19" s="75">
        <f t="shared" si="2"/>
        <v>-102029314</v>
      </c>
      <c r="L19" s="75">
        <f t="shared" si="2"/>
        <v>-38811450</v>
      </c>
      <c r="M19" s="75">
        <f t="shared" si="2"/>
        <v>55125078</v>
      </c>
      <c r="N19" s="75">
        <f t="shared" si="2"/>
        <v>-139756583</v>
      </c>
      <c r="O19" s="75">
        <f t="shared" si="2"/>
        <v>-71301713</v>
      </c>
      <c r="P19" s="75">
        <f t="shared" si="2"/>
        <v>563296808</v>
      </c>
      <c r="Q19" s="75">
        <f t="shared" si="2"/>
        <v>352238512</v>
      </c>
      <c r="R19" s="75">
        <f t="shared" si="2"/>
        <v>402098010</v>
      </c>
      <c r="S19" s="75">
        <f t="shared" si="2"/>
        <v>-485048153</v>
      </c>
      <c r="T19" s="75">
        <f t="shared" si="2"/>
        <v>-481037425</v>
      </c>
      <c r="U19" s="75">
        <f t="shared" si="2"/>
        <v>-563987568</v>
      </c>
      <c r="V19" s="75">
        <f t="shared" si="2"/>
        <v>-518593853</v>
      </c>
      <c r="W19" s="75">
        <f>IF(E10=E18,0,W10-W18)</f>
        <v>370122700</v>
      </c>
      <c r="X19" s="75">
        <f t="shared" si="2"/>
        <v>-888716553</v>
      </c>
      <c r="Y19" s="76">
        <f>+IF(W19&lt;&gt;0,(X19/W19)*100,0)</f>
        <v>-240.1140359669915</v>
      </c>
      <c r="Z19" s="77">
        <f t="shared" si="2"/>
        <v>370122700</v>
      </c>
    </row>
    <row r="20" spans="1:26" ht="20.25">
      <c r="A20" s="78" t="s">
        <v>43</v>
      </c>
      <c r="B20" s="79">
        <v>774277846</v>
      </c>
      <c r="C20" s="79">
        <v>0</v>
      </c>
      <c r="D20" s="80">
        <v>1077940000</v>
      </c>
      <c r="E20" s="81">
        <v>802240000</v>
      </c>
      <c r="F20" s="81">
        <v>202151000</v>
      </c>
      <c r="G20" s="81">
        <v>3391000</v>
      </c>
      <c r="H20" s="81">
        <v>-205542000</v>
      </c>
      <c r="I20" s="81">
        <v>0</v>
      </c>
      <c r="J20" s="81">
        <v>0</v>
      </c>
      <c r="K20" s="81">
        <v>72269000</v>
      </c>
      <c r="L20" s="81">
        <v>0</v>
      </c>
      <c r="M20" s="81">
        <v>72269000</v>
      </c>
      <c r="N20" s="81">
        <v>-72269000</v>
      </c>
      <c r="O20" s="81">
        <v>0</v>
      </c>
      <c r="P20" s="81">
        <v>5000000</v>
      </c>
      <c r="Q20" s="81">
        <v>-67269000</v>
      </c>
      <c r="R20" s="81">
        <v>475422000</v>
      </c>
      <c r="S20" s="81">
        <v>-480422000</v>
      </c>
      <c r="T20" s="81">
        <v>0</v>
      </c>
      <c r="U20" s="81">
        <v>-5000000</v>
      </c>
      <c r="V20" s="81">
        <v>0</v>
      </c>
      <c r="W20" s="81">
        <v>802240000</v>
      </c>
      <c r="X20" s="81">
        <v>-802240000</v>
      </c>
      <c r="Y20" s="82">
        <v>-100</v>
      </c>
      <c r="Z20" s="83">
        <v>802240000</v>
      </c>
    </row>
    <row r="21" spans="1:26" ht="41.25">
      <c r="A21" s="84" t="s">
        <v>92</v>
      </c>
      <c r="B21" s="85">
        <v>21912812</v>
      </c>
      <c r="C21" s="85">
        <v>0</v>
      </c>
      <c r="D21" s="86">
        <v>11408079</v>
      </c>
      <c r="E21" s="87">
        <v>11408079</v>
      </c>
      <c r="F21" s="87">
        <v>637331</v>
      </c>
      <c r="G21" s="87">
        <v>247950</v>
      </c>
      <c r="H21" s="87">
        <v>282044</v>
      </c>
      <c r="I21" s="87">
        <v>1167325</v>
      </c>
      <c r="J21" s="87">
        <v>1418615</v>
      </c>
      <c r="K21" s="87">
        <v>175712</v>
      </c>
      <c r="L21" s="87">
        <v>50293</v>
      </c>
      <c r="M21" s="87">
        <v>1644620</v>
      </c>
      <c r="N21" s="87">
        <v>47585</v>
      </c>
      <c r="O21" s="87">
        <v>4810064</v>
      </c>
      <c r="P21" s="87">
        <v>187799</v>
      </c>
      <c r="Q21" s="87">
        <v>5045448</v>
      </c>
      <c r="R21" s="87">
        <v>51127</v>
      </c>
      <c r="S21" s="87">
        <v>7080</v>
      </c>
      <c r="T21" s="87">
        <v>0</v>
      </c>
      <c r="U21" s="87">
        <v>58207</v>
      </c>
      <c r="V21" s="87">
        <v>7915600</v>
      </c>
      <c r="W21" s="87">
        <v>11408079</v>
      </c>
      <c r="X21" s="87">
        <v>-3492479</v>
      </c>
      <c r="Y21" s="88">
        <v>-30.61</v>
      </c>
      <c r="Z21" s="89">
        <v>11408079</v>
      </c>
    </row>
    <row r="22" spans="1:26" ht="12.75">
      <c r="A22" s="90" t="s">
        <v>93</v>
      </c>
      <c r="B22" s="91">
        <f>SUM(B19:B21)</f>
        <v>-232180522</v>
      </c>
      <c r="C22" s="91">
        <f>SUM(C19:C21)</f>
        <v>0</v>
      </c>
      <c r="D22" s="92">
        <f aca="true" t="shared" si="3" ref="D22:Z22">SUM(D19:D21)</f>
        <v>1219190843</v>
      </c>
      <c r="E22" s="93">
        <f t="shared" si="3"/>
        <v>1183770779</v>
      </c>
      <c r="F22" s="93">
        <f t="shared" si="3"/>
        <v>113327696</v>
      </c>
      <c r="G22" s="93">
        <f t="shared" si="3"/>
        <v>120032565</v>
      </c>
      <c r="H22" s="93">
        <f t="shared" si="3"/>
        <v>-594162811</v>
      </c>
      <c r="I22" s="93">
        <f t="shared" si="3"/>
        <v>-360802550</v>
      </c>
      <c r="J22" s="93">
        <f t="shared" si="3"/>
        <v>197384457</v>
      </c>
      <c r="K22" s="93">
        <f t="shared" si="3"/>
        <v>-29584602</v>
      </c>
      <c r="L22" s="93">
        <f t="shared" si="3"/>
        <v>-38761157</v>
      </c>
      <c r="M22" s="93">
        <f t="shared" si="3"/>
        <v>129038698</v>
      </c>
      <c r="N22" s="93">
        <f t="shared" si="3"/>
        <v>-211977998</v>
      </c>
      <c r="O22" s="93">
        <f t="shared" si="3"/>
        <v>-66491649</v>
      </c>
      <c r="P22" s="93">
        <f t="shared" si="3"/>
        <v>568484607</v>
      </c>
      <c r="Q22" s="93">
        <f t="shared" si="3"/>
        <v>290014960</v>
      </c>
      <c r="R22" s="93">
        <f t="shared" si="3"/>
        <v>877571137</v>
      </c>
      <c r="S22" s="93">
        <f t="shared" si="3"/>
        <v>-965463073</v>
      </c>
      <c r="T22" s="93">
        <f t="shared" si="3"/>
        <v>-481037425</v>
      </c>
      <c r="U22" s="93">
        <f t="shared" si="3"/>
        <v>-568929361</v>
      </c>
      <c r="V22" s="93">
        <f t="shared" si="3"/>
        <v>-510678253</v>
      </c>
      <c r="W22" s="93">
        <f t="shared" si="3"/>
        <v>1183770779</v>
      </c>
      <c r="X22" s="93">
        <f t="shared" si="3"/>
        <v>-1694449032</v>
      </c>
      <c r="Y22" s="94">
        <f>+IF(W22&lt;&gt;0,(X22/W22)*100,0)</f>
        <v>-143.13996105153058</v>
      </c>
      <c r="Z22" s="95">
        <f t="shared" si="3"/>
        <v>1183770779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-232180522</v>
      </c>
      <c r="C24" s="73">
        <f>SUM(C22:C23)</f>
        <v>0</v>
      </c>
      <c r="D24" s="74">
        <f aca="true" t="shared" si="4" ref="D24:Z24">SUM(D22:D23)</f>
        <v>1219190843</v>
      </c>
      <c r="E24" s="75">
        <f t="shared" si="4"/>
        <v>1183770779</v>
      </c>
      <c r="F24" s="75">
        <f t="shared" si="4"/>
        <v>113327696</v>
      </c>
      <c r="G24" s="75">
        <f t="shared" si="4"/>
        <v>120032565</v>
      </c>
      <c r="H24" s="75">
        <f t="shared" si="4"/>
        <v>-594162811</v>
      </c>
      <c r="I24" s="75">
        <f t="shared" si="4"/>
        <v>-360802550</v>
      </c>
      <c r="J24" s="75">
        <f t="shared" si="4"/>
        <v>197384457</v>
      </c>
      <c r="K24" s="75">
        <f t="shared" si="4"/>
        <v>-29584602</v>
      </c>
      <c r="L24" s="75">
        <f t="shared" si="4"/>
        <v>-38761157</v>
      </c>
      <c r="M24" s="75">
        <f t="shared" si="4"/>
        <v>129038698</v>
      </c>
      <c r="N24" s="75">
        <f t="shared" si="4"/>
        <v>-211977998</v>
      </c>
      <c r="O24" s="75">
        <f t="shared" si="4"/>
        <v>-66491649</v>
      </c>
      <c r="P24" s="75">
        <f t="shared" si="4"/>
        <v>568484607</v>
      </c>
      <c r="Q24" s="75">
        <f t="shared" si="4"/>
        <v>290014960</v>
      </c>
      <c r="R24" s="75">
        <f t="shared" si="4"/>
        <v>877571137</v>
      </c>
      <c r="S24" s="75">
        <f t="shared" si="4"/>
        <v>-965463073</v>
      </c>
      <c r="T24" s="75">
        <f t="shared" si="4"/>
        <v>-481037425</v>
      </c>
      <c r="U24" s="75">
        <f t="shared" si="4"/>
        <v>-568929361</v>
      </c>
      <c r="V24" s="75">
        <f t="shared" si="4"/>
        <v>-510678253</v>
      </c>
      <c r="W24" s="75">
        <f t="shared" si="4"/>
        <v>1183770779</v>
      </c>
      <c r="X24" s="75">
        <f t="shared" si="4"/>
        <v>-1694449032</v>
      </c>
      <c r="Y24" s="76">
        <f>+IF(W24&lt;&gt;0,(X24/W24)*100,0)</f>
        <v>-143.13996105153058</v>
      </c>
      <c r="Z24" s="77">
        <f t="shared" si="4"/>
        <v>1183770779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822960939</v>
      </c>
      <c r="C27" s="21">
        <v>0</v>
      </c>
      <c r="D27" s="103">
        <v>1266260876</v>
      </c>
      <c r="E27" s="104">
        <v>725661968</v>
      </c>
      <c r="F27" s="104">
        <v>2775806</v>
      </c>
      <c r="G27" s="104">
        <v>15815847</v>
      </c>
      <c r="H27" s="104">
        <v>29692094</v>
      </c>
      <c r="I27" s="104">
        <v>48283747</v>
      </c>
      <c r="J27" s="104">
        <v>37275252</v>
      </c>
      <c r="K27" s="104">
        <v>43075479</v>
      </c>
      <c r="L27" s="104">
        <v>50226587</v>
      </c>
      <c r="M27" s="104">
        <v>130577318</v>
      </c>
      <c r="N27" s="104">
        <v>30416037</v>
      </c>
      <c r="O27" s="104">
        <v>20413103</v>
      </c>
      <c r="P27" s="104">
        <v>51947728</v>
      </c>
      <c r="Q27" s="104">
        <v>102776868</v>
      </c>
      <c r="R27" s="104">
        <v>28010245</v>
      </c>
      <c r="S27" s="104">
        <v>21974539</v>
      </c>
      <c r="T27" s="104">
        <v>97927227</v>
      </c>
      <c r="U27" s="104">
        <v>147912011</v>
      </c>
      <c r="V27" s="104">
        <v>429549944</v>
      </c>
      <c r="W27" s="104">
        <v>725661968</v>
      </c>
      <c r="X27" s="104">
        <v>-296112024</v>
      </c>
      <c r="Y27" s="105">
        <v>-40.81</v>
      </c>
      <c r="Z27" s="106">
        <v>725661968</v>
      </c>
    </row>
    <row r="28" spans="1:26" ht="12.75">
      <c r="A28" s="107" t="s">
        <v>47</v>
      </c>
      <c r="B28" s="18">
        <v>563202107</v>
      </c>
      <c r="C28" s="18">
        <v>0</v>
      </c>
      <c r="D28" s="58">
        <v>987397874</v>
      </c>
      <c r="E28" s="59">
        <v>591319719</v>
      </c>
      <c r="F28" s="59">
        <v>171424</v>
      </c>
      <c r="G28" s="59">
        <v>11218293</v>
      </c>
      <c r="H28" s="59">
        <v>25987782</v>
      </c>
      <c r="I28" s="59">
        <v>37377499</v>
      </c>
      <c r="J28" s="59">
        <v>27375752</v>
      </c>
      <c r="K28" s="59">
        <v>31183642</v>
      </c>
      <c r="L28" s="59">
        <v>30912580</v>
      </c>
      <c r="M28" s="59">
        <v>89471974</v>
      </c>
      <c r="N28" s="59">
        <v>22461549</v>
      </c>
      <c r="O28" s="59">
        <v>9554229</v>
      </c>
      <c r="P28" s="59">
        <v>35620187</v>
      </c>
      <c r="Q28" s="59">
        <v>67635965</v>
      </c>
      <c r="R28" s="59">
        <v>22606620</v>
      </c>
      <c r="S28" s="59">
        <v>10770536</v>
      </c>
      <c r="T28" s="59">
        <v>83468273</v>
      </c>
      <c r="U28" s="59">
        <v>116845429</v>
      </c>
      <c r="V28" s="59">
        <v>311330867</v>
      </c>
      <c r="W28" s="59">
        <v>591319719</v>
      </c>
      <c r="X28" s="59">
        <v>-279988852</v>
      </c>
      <c r="Y28" s="60">
        <v>-47.35</v>
      </c>
      <c r="Z28" s="61">
        <v>591319719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22001165</v>
      </c>
      <c r="C30" s="18">
        <v>0</v>
      </c>
      <c r="D30" s="58">
        <v>77707953</v>
      </c>
      <c r="E30" s="59">
        <v>69207953</v>
      </c>
      <c r="F30" s="59">
        <v>2526754</v>
      </c>
      <c r="G30" s="59">
        <v>3116547</v>
      </c>
      <c r="H30" s="59">
        <v>0</v>
      </c>
      <c r="I30" s="59">
        <v>5643301</v>
      </c>
      <c r="J30" s="59">
        <v>5145155</v>
      </c>
      <c r="K30" s="59">
        <v>0</v>
      </c>
      <c r="L30" s="59">
        <v>4634121</v>
      </c>
      <c r="M30" s="59">
        <v>9779276</v>
      </c>
      <c r="N30" s="59">
        <v>2769246</v>
      </c>
      <c r="O30" s="59">
        <v>5257209</v>
      </c>
      <c r="P30" s="59">
        <v>4391994</v>
      </c>
      <c r="Q30" s="59">
        <v>12418449</v>
      </c>
      <c r="R30" s="59">
        <v>3904834</v>
      </c>
      <c r="S30" s="59">
        <v>6682858</v>
      </c>
      <c r="T30" s="59">
        <v>10316225</v>
      </c>
      <c r="U30" s="59">
        <v>20903917</v>
      </c>
      <c r="V30" s="59">
        <v>48744943</v>
      </c>
      <c r="W30" s="59">
        <v>69207953</v>
      </c>
      <c r="X30" s="59">
        <v>-20463010</v>
      </c>
      <c r="Y30" s="60">
        <v>-29.57</v>
      </c>
      <c r="Z30" s="61">
        <v>69207953</v>
      </c>
    </row>
    <row r="31" spans="1:26" ht="12.75">
      <c r="A31" s="57" t="s">
        <v>49</v>
      </c>
      <c r="B31" s="18">
        <v>183663946</v>
      </c>
      <c r="C31" s="18">
        <v>0</v>
      </c>
      <c r="D31" s="58">
        <v>201155049</v>
      </c>
      <c r="E31" s="59">
        <v>65134296</v>
      </c>
      <c r="F31" s="59">
        <v>77628</v>
      </c>
      <c r="G31" s="59">
        <v>1481007</v>
      </c>
      <c r="H31" s="59">
        <v>3704312</v>
      </c>
      <c r="I31" s="59">
        <v>5262947</v>
      </c>
      <c r="J31" s="59">
        <v>4754345</v>
      </c>
      <c r="K31" s="59">
        <v>11891837</v>
      </c>
      <c r="L31" s="59">
        <v>14679886</v>
      </c>
      <c r="M31" s="59">
        <v>31326068</v>
      </c>
      <c r="N31" s="59">
        <v>5185242</v>
      </c>
      <c r="O31" s="59">
        <v>5601665</v>
      </c>
      <c r="P31" s="59">
        <v>11935547</v>
      </c>
      <c r="Q31" s="59">
        <v>22722454</v>
      </c>
      <c r="R31" s="59">
        <v>1498791</v>
      </c>
      <c r="S31" s="59">
        <v>4521145</v>
      </c>
      <c r="T31" s="59">
        <v>4142729</v>
      </c>
      <c r="U31" s="59">
        <v>10162665</v>
      </c>
      <c r="V31" s="59">
        <v>69474134</v>
      </c>
      <c r="W31" s="59">
        <v>65134296</v>
      </c>
      <c r="X31" s="59">
        <v>4339838</v>
      </c>
      <c r="Y31" s="60">
        <v>6.66</v>
      </c>
      <c r="Z31" s="61">
        <v>65134296</v>
      </c>
    </row>
    <row r="32" spans="1:26" ht="12.75">
      <c r="A32" s="68" t="s">
        <v>50</v>
      </c>
      <c r="B32" s="21">
        <f>SUM(B28:B31)</f>
        <v>768867218</v>
      </c>
      <c r="C32" s="21">
        <f>SUM(C28:C31)</f>
        <v>0</v>
      </c>
      <c r="D32" s="103">
        <f aca="true" t="shared" si="5" ref="D32:Z32">SUM(D28:D31)</f>
        <v>1266260876</v>
      </c>
      <c r="E32" s="104">
        <f t="shared" si="5"/>
        <v>725661968</v>
      </c>
      <c r="F32" s="104">
        <f t="shared" si="5"/>
        <v>2775806</v>
      </c>
      <c r="G32" s="104">
        <f t="shared" si="5"/>
        <v>15815847</v>
      </c>
      <c r="H32" s="104">
        <f t="shared" si="5"/>
        <v>29692094</v>
      </c>
      <c r="I32" s="104">
        <f t="shared" si="5"/>
        <v>48283747</v>
      </c>
      <c r="J32" s="104">
        <f t="shared" si="5"/>
        <v>37275252</v>
      </c>
      <c r="K32" s="104">
        <f t="shared" si="5"/>
        <v>43075479</v>
      </c>
      <c r="L32" s="104">
        <f t="shared" si="5"/>
        <v>50226587</v>
      </c>
      <c r="M32" s="104">
        <f t="shared" si="5"/>
        <v>130577318</v>
      </c>
      <c r="N32" s="104">
        <f t="shared" si="5"/>
        <v>30416037</v>
      </c>
      <c r="O32" s="104">
        <f t="shared" si="5"/>
        <v>20413103</v>
      </c>
      <c r="P32" s="104">
        <f t="shared" si="5"/>
        <v>51947728</v>
      </c>
      <c r="Q32" s="104">
        <f t="shared" si="5"/>
        <v>102776868</v>
      </c>
      <c r="R32" s="104">
        <f t="shared" si="5"/>
        <v>28010245</v>
      </c>
      <c r="S32" s="104">
        <f t="shared" si="5"/>
        <v>21974539</v>
      </c>
      <c r="T32" s="104">
        <f t="shared" si="5"/>
        <v>97927227</v>
      </c>
      <c r="U32" s="104">
        <f t="shared" si="5"/>
        <v>147912011</v>
      </c>
      <c r="V32" s="104">
        <f t="shared" si="5"/>
        <v>429549944</v>
      </c>
      <c r="W32" s="104">
        <f t="shared" si="5"/>
        <v>725661968</v>
      </c>
      <c r="X32" s="104">
        <f t="shared" si="5"/>
        <v>-296112024</v>
      </c>
      <c r="Y32" s="105">
        <f>+IF(W32&lt;&gt;0,(X32/W32)*100,0)</f>
        <v>-40.805779696036105</v>
      </c>
      <c r="Z32" s="106">
        <f t="shared" si="5"/>
        <v>725661968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6618627462</v>
      </c>
      <c r="C35" s="18">
        <v>0</v>
      </c>
      <c r="D35" s="58">
        <v>3565790621</v>
      </c>
      <c r="E35" s="59">
        <v>2894967300</v>
      </c>
      <c r="F35" s="59">
        <v>7696329675</v>
      </c>
      <c r="G35" s="59">
        <v>-1127209668</v>
      </c>
      <c r="H35" s="59">
        <v>-97079780</v>
      </c>
      <c r="I35" s="59">
        <v>6472040227</v>
      </c>
      <c r="J35" s="59">
        <v>542051933</v>
      </c>
      <c r="K35" s="59">
        <v>-391578154</v>
      </c>
      <c r="L35" s="59">
        <v>336471063</v>
      </c>
      <c r="M35" s="59">
        <v>486944842</v>
      </c>
      <c r="N35" s="59">
        <v>-132536480</v>
      </c>
      <c r="O35" s="59">
        <v>19428343</v>
      </c>
      <c r="P35" s="59">
        <v>637662679</v>
      </c>
      <c r="Q35" s="59">
        <v>524554542</v>
      </c>
      <c r="R35" s="59">
        <v>863130884</v>
      </c>
      <c r="S35" s="59">
        <v>-619655340</v>
      </c>
      <c r="T35" s="59">
        <v>-429698379</v>
      </c>
      <c r="U35" s="59">
        <v>-186222835</v>
      </c>
      <c r="V35" s="59">
        <v>7297316776</v>
      </c>
      <c r="W35" s="59">
        <v>2894967300</v>
      </c>
      <c r="X35" s="59">
        <v>4402349476</v>
      </c>
      <c r="Y35" s="60">
        <v>152.07</v>
      </c>
      <c r="Z35" s="61">
        <v>2894967300</v>
      </c>
    </row>
    <row r="36" spans="1:26" ht="12.75">
      <c r="A36" s="57" t="s">
        <v>53</v>
      </c>
      <c r="B36" s="18">
        <v>19669661363</v>
      </c>
      <c r="C36" s="18">
        <v>0</v>
      </c>
      <c r="D36" s="58">
        <v>19601305263</v>
      </c>
      <c r="E36" s="59">
        <v>20048939563</v>
      </c>
      <c r="F36" s="59">
        <v>20002250934</v>
      </c>
      <c r="G36" s="59">
        <v>-475002240</v>
      </c>
      <c r="H36" s="59">
        <v>-153323573</v>
      </c>
      <c r="I36" s="59">
        <v>19373925121</v>
      </c>
      <c r="J36" s="59">
        <v>32637775</v>
      </c>
      <c r="K36" s="59">
        <v>-108334521</v>
      </c>
      <c r="L36" s="59">
        <v>132439127</v>
      </c>
      <c r="M36" s="59">
        <v>56742381</v>
      </c>
      <c r="N36" s="59">
        <v>29495551</v>
      </c>
      <c r="O36" s="59">
        <v>-87390159</v>
      </c>
      <c r="P36" s="59">
        <v>51027351</v>
      </c>
      <c r="Q36" s="59">
        <v>-6867257</v>
      </c>
      <c r="R36" s="59">
        <v>27089927</v>
      </c>
      <c r="S36" s="59">
        <v>21054276</v>
      </c>
      <c r="T36" s="59">
        <v>96973226</v>
      </c>
      <c r="U36" s="59">
        <v>145117429</v>
      </c>
      <c r="V36" s="59">
        <v>19568917674</v>
      </c>
      <c r="W36" s="59">
        <v>20048939563</v>
      </c>
      <c r="X36" s="59">
        <v>-480021889</v>
      </c>
      <c r="Y36" s="60">
        <v>-2.39</v>
      </c>
      <c r="Z36" s="61">
        <v>20048939563</v>
      </c>
    </row>
    <row r="37" spans="1:26" ht="12.75">
      <c r="A37" s="57" t="s">
        <v>54</v>
      </c>
      <c r="B37" s="18">
        <v>8212723047</v>
      </c>
      <c r="C37" s="18">
        <v>0</v>
      </c>
      <c r="D37" s="58">
        <v>928462784</v>
      </c>
      <c r="E37" s="59">
        <v>2302364639</v>
      </c>
      <c r="F37" s="59">
        <v>7033100336</v>
      </c>
      <c r="G37" s="59">
        <v>-638202145</v>
      </c>
      <c r="H37" s="59">
        <v>2017079549</v>
      </c>
      <c r="I37" s="59">
        <v>8411977740</v>
      </c>
      <c r="J37" s="59">
        <v>400544598</v>
      </c>
      <c r="K37" s="59">
        <v>-548305187</v>
      </c>
      <c r="L37" s="59">
        <v>333436984</v>
      </c>
      <c r="M37" s="59">
        <v>185676395</v>
      </c>
      <c r="N37" s="59">
        <v>113728314</v>
      </c>
      <c r="O37" s="59">
        <v>13166027</v>
      </c>
      <c r="P37" s="59">
        <v>132120884</v>
      </c>
      <c r="Q37" s="59">
        <v>259015225</v>
      </c>
      <c r="R37" s="59">
        <v>34215947</v>
      </c>
      <c r="S37" s="59">
        <v>373622839</v>
      </c>
      <c r="T37" s="59">
        <v>181296436</v>
      </c>
      <c r="U37" s="59">
        <v>589135222</v>
      </c>
      <c r="V37" s="59">
        <v>9445804582</v>
      </c>
      <c r="W37" s="59">
        <v>2302364639</v>
      </c>
      <c r="X37" s="59">
        <v>7143439943</v>
      </c>
      <c r="Y37" s="60">
        <v>310.27</v>
      </c>
      <c r="Z37" s="61">
        <v>2302364639</v>
      </c>
    </row>
    <row r="38" spans="1:26" ht="12.75">
      <c r="A38" s="57" t="s">
        <v>55</v>
      </c>
      <c r="B38" s="18">
        <v>2338147463</v>
      </c>
      <c r="C38" s="18">
        <v>0</v>
      </c>
      <c r="D38" s="58">
        <v>3410848488</v>
      </c>
      <c r="E38" s="59">
        <v>2993124665</v>
      </c>
      <c r="F38" s="59">
        <v>2337447872</v>
      </c>
      <c r="G38" s="59">
        <v>-112111080</v>
      </c>
      <c r="H38" s="59">
        <v>20011392</v>
      </c>
      <c r="I38" s="59">
        <v>2245348184</v>
      </c>
      <c r="J38" s="59">
        <v>541740</v>
      </c>
      <c r="K38" s="59">
        <v>-16798584</v>
      </c>
      <c r="L38" s="59">
        <v>94702865</v>
      </c>
      <c r="M38" s="59">
        <v>78446021</v>
      </c>
      <c r="N38" s="59">
        <v>2431953</v>
      </c>
      <c r="O38" s="59">
        <v>-11975536</v>
      </c>
      <c r="P38" s="59">
        <v>-16122669</v>
      </c>
      <c r="Q38" s="59">
        <v>-25666252</v>
      </c>
      <c r="R38" s="59">
        <v>-21566298</v>
      </c>
      <c r="S38" s="59">
        <v>-1189943</v>
      </c>
      <c r="T38" s="59">
        <v>-29844203</v>
      </c>
      <c r="U38" s="59">
        <v>-52600444</v>
      </c>
      <c r="V38" s="59">
        <v>2245527509</v>
      </c>
      <c r="W38" s="59">
        <v>2993124665</v>
      </c>
      <c r="X38" s="59">
        <v>-747597156</v>
      </c>
      <c r="Y38" s="60">
        <v>-24.98</v>
      </c>
      <c r="Z38" s="61">
        <v>2993124665</v>
      </c>
    </row>
    <row r="39" spans="1:26" ht="12.75">
      <c r="A39" s="57" t="s">
        <v>56</v>
      </c>
      <c r="B39" s="18">
        <v>16490240114</v>
      </c>
      <c r="C39" s="18">
        <v>0</v>
      </c>
      <c r="D39" s="58">
        <v>18827784612</v>
      </c>
      <c r="E39" s="59">
        <v>17683837623</v>
      </c>
      <c r="F39" s="59">
        <v>18328032424</v>
      </c>
      <c r="G39" s="59">
        <v>-851898679</v>
      </c>
      <c r="H39" s="59">
        <v>-2287494300</v>
      </c>
      <c r="I39" s="59">
        <v>15188639445</v>
      </c>
      <c r="J39" s="59">
        <v>173601116</v>
      </c>
      <c r="K39" s="59">
        <v>65191093</v>
      </c>
      <c r="L39" s="59">
        <v>40770346</v>
      </c>
      <c r="M39" s="59">
        <v>279562555</v>
      </c>
      <c r="N39" s="59">
        <v>-219201199</v>
      </c>
      <c r="O39" s="59">
        <v>-69152308</v>
      </c>
      <c r="P39" s="59">
        <v>572691814</v>
      </c>
      <c r="Q39" s="59">
        <v>284338307</v>
      </c>
      <c r="R39" s="59">
        <v>877571172</v>
      </c>
      <c r="S39" s="59">
        <v>-971033967</v>
      </c>
      <c r="T39" s="59">
        <v>-3140015</v>
      </c>
      <c r="U39" s="59">
        <v>-96602810</v>
      </c>
      <c r="V39" s="59">
        <v>15655937497</v>
      </c>
      <c r="W39" s="59">
        <v>17683837623</v>
      </c>
      <c r="X39" s="59">
        <v>-2027900126</v>
      </c>
      <c r="Y39" s="60">
        <v>-11.47</v>
      </c>
      <c r="Z39" s="61">
        <v>17683837623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-6105620049</v>
      </c>
      <c r="C42" s="18">
        <v>0</v>
      </c>
      <c r="D42" s="58">
        <v>-6028068743</v>
      </c>
      <c r="E42" s="59">
        <v>-5208070628</v>
      </c>
      <c r="F42" s="59">
        <v>-488390007</v>
      </c>
      <c r="G42" s="59">
        <v>-563012072</v>
      </c>
      <c r="H42" s="59">
        <v>-677812887</v>
      </c>
      <c r="I42" s="59">
        <v>-1729214966</v>
      </c>
      <c r="J42" s="59">
        <v>-171873435</v>
      </c>
      <c r="K42" s="59">
        <v>-594630555</v>
      </c>
      <c r="L42" s="59">
        <v>-344264735</v>
      </c>
      <c r="M42" s="59">
        <v>-1110768725</v>
      </c>
      <c r="N42" s="59">
        <v>-513194204</v>
      </c>
      <c r="O42" s="59">
        <v>-332606339</v>
      </c>
      <c r="P42" s="59">
        <v>-531544955</v>
      </c>
      <c r="Q42" s="59">
        <v>-1377345498</v>
      </c>
      <c r="R42" s="59">
        <v>-304752477</v>
      </c>
      <c r="S42" s="59">
        <v>-369893583</v>
      </c>
      <c r="T42" s="59">
        <v>-646924249</v>
      </c>
      <c r="U42" s="59">
        <v>-1321570309</v>
      </c>
      <c r="V42" s="59">
        <v>-5538899498</v>
      </c>
      <c r="W42" s="59">
        <v>-5208070628</v>
      </c>
      <c r="X42" s="59">
        <v>-330828870</v>
      </c>
      <c r="Y42" s="60">
        <v>6.35</v>
      </c>
      <c r="Z42" s="61">
        <v>-5208070628</v>
      </c>
    </row>
    <row r="43" spans="1:26" ht="12.75">
      <c r="A43" s="57" t="s">
        <v>59</v>
      </c>
      <c r="B43" s="18">
        <v>4088312</v>
      </c>
      <c r="C43" s="18">
        <v>0</v>
      </c>
      <c r="D43" s="58">
        <v>-4114351</v>
      </c>
      <c r="E43" s="59">
        <v>-4114351</v>
      </c>
      <c r="F43" s="59">
        <v>4109020</v>
      </c>
      <c r="G43" s="59">
        <v>-4114405</v>
      </c>
      <c r="H43" s="59">
        <v>-53</v>
      </c>
      <c r="I43" s="59">
        <v>-5438</v>
      </c>
      <c r="J43" s="59">
        <v>-62</v>
      </c>
      <c r="K43" s="59">
        <v>-5611</v>
      </c>
      <c r="L43" s="59">
        <v>44861</v>
      </c>
      <c r="M43" s="59">
        <v>39188</v>
      </c>
      <c r="N43" s="59">
        <v>-39407</v>
      </c>
      <c r="O43" s="59">
        <v>-54</v>
      </c>
      <c r="P43" s="59">
        <v>-55</v>
      </c>
      <c r="Q43" s="59">
        <v>-39516</v>
      </c>
      <c r="R43" s="59">
        <v>-59</v>
      </c>
      <c r="S43" s="59">
        <v>-55</v>
      </c>
      <c r="T43" s="59">
        <v>33738</v>
      </c>
      <c r="U43" s="59">
        <v>33624</v>
      </c>
      <c r="V43" s="59">
        <v>27858</v>
      </c>
      <c r="W43" s="59">
        <v>-4114351</v>
      </c>
      <c r="X43" s="59">
        <v>4142209</v>
      </c>
      <c r="Y43" s="60">
        <v>-100.68</v>
      </c>
      <c r="Z43" s="61">
        <v>-4114351</v>
      </c>
    </row>
    <row r="44" spans="1:26" ht="12.75">
      <c r="A44" s="57" t="s">
        <v>60</v>
      </c>
      <c r="B44" s="18">
        <v>185824791</v>
      </c>
      <c r="C44" s="18">
        <v>0</v>
      </c>
      <c r="D44" s="58">
        <v>-5707666</v>
      </c>
      <c r="E44" s="59">
        <v>-7809000</v>
      </c>
      <c r="F44" s="59">
        <v>141706463</v>
      </c>
      <c r="G44" s="59">
        <v>-153494872</v>
      </c>
      <c r="H44" s="59">
        <v>-317353</v>
      </c>
      <c r="I44" s="59">
        <v>-12105762</v>
      </c>
      <c r="J44" s="59">
        <v>5287015</v>
      </c>
      <c r="K44" s="59">
        <v>-5281669</v>
      </c>
      <c r="L44" s="59">
        <v>-259048</v>
      </c>
      <c r="M44" s="59">
        <v>-253702</v>
      </c>
      <c r="N44" s="59">
        <v>2292809</v>
      </c>
      <c r="O44" s="59">
        <v>-1711785</v>
      </c>
      <c r="P44" s="59">
        <v>-319111</v>
      </c>
      <c r="Q44" s="59">
        <v>261913</v>
      </c>
      <c r="R44" s="59">
        <v>-487602</v>
      </c>
      <c r="S44" s="59">
        <v>338059</v>
      </c>
      <c r="T44" s="59">
        <v>-768097</v>
      </c>
      <c r="U44" s="59">
        <v>-917640</v>
      </c>
      <c r="V44" s="59">
        <v>-13015191</v>
      </c>
      <c r="W44" s="59">
        <v>-13516666</v>
      </c>
      <c r="X44" s="59">
        <v>501475</v>
      </c>
      <c r="Y44" s="60">
        <v>-3.71</v>
      </c>
      <c r="Z44" s="61">
        <v>-7809000</v>
      </c>
    </row>
    <row r="45" spans="1:26" ht="12.75">
      <c r="A45" s="68" t="s">
        <v>61</v>
      </c>
      <c r="B45" s="21">
        <v>-5626539837</v>
      </c>
      <c r="C45" s="21">
        <v>0</v>
      </c>
      <c r="D45" s="103">
        <v>-5772011559</v>
      </c>
      <c r="E45" s="104">
        <v>-5103737093</v>
      </c>
      <c r="F45" s="104">
        <v>-233211044</v>
      </c>
      <c r="G45" s="104">
        <f>+F45+G42+G43+G44+G83</f>
        <v>-953832393</v>
      </c>
      <c r="H45" s="104">
        <f>+G45+H42+H43+H44+H83</f>
        <v>-1613339943</v>
      </c>
      <c r="I45" s="104">
        <f>+H45</f>
        <v>-1613339943</v>
      </c>
      <c r="J45" s="104">
        <f>+H45+J42+J43+J44+J83</f>
        <v>-1779926425</v>
      </c>
      <c r="K45" s="104">
        <f>+J45+K42+K43+K44+K83</f>
        <v>-2379844260</v>
      </c>
      <c r="L45" s="104">
        <f>+K45+L42+L43+L44+L83</f>
        <v>-2724323182</v>
      </c>
      <c r="M45" s="104">
        <f>+L45</f>
        <v>-2724323182</v>
      </c>
      <c r="N45" s="104">
        <f>+L45+N42+N43+N44+N83</f>
        <v>-3235263984</v>
      </c>
      <c r="O45" s="104">
        <f>+N45+O42+O43+O44+O83</f>
        <v>-3569582162</v>
      </c>
      <c r="P45" s="104">
        <f>+O45+P42+P43+P44+P83</f>
        <v>-4101446283</v>
      </c>
      <c r="Q45" s="104">
        <f>+P45</f>
        <v>-4101446283</v>
      </c>
      <c r="R45" s="104">
        <f>+P45+R42+R43+R44+R83</f>
        <v>-4406686421</v>
      </c>
      <c r="S45" s="104">
        <f>+R45+S42+S43+S44+S83</f>
        <v>-4776242000</v>
      </c>
      <c r="T45" s="104">
        <f>+S45+T42+T43+T44+T83</f>
        <v>-5423900608</v>
      </c>
      <c r="U45" s="104">
        <f>+T45</f>
        <v>-5423900608</v>
      </c>
      <c r="V45" s="104">
        <f>+U45</f>
        <v>-5423900608</v>
      </c>
      <c r="W45" s="104">
        <f>+W83+W42+W43+W44</f>
        <v>-5216013572</v>
      </c>
      <c r="X45" s="104">
        <f>+V45-W45</f>
        <v>-207887036</v>
      </c>
      <c r="Y45" s="105">
        <f>+IF(W45&lt;&gt;0,+(X45/W45)*100,0)</f>
        <v>3.985553970103819</v>
      </c>
      <c r="Z45" s="106">
        <v>-5103737093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1209977459</v>
      </c>
      <c r="C68" s="18">
        <v>0</v>
      </c>
      <c r="D68" s="19">
        <v>1266537837</v>
      </c>
      <c r="E68" s="20">
        <v>1266537837</v>
      </c>
      <c r="F68" s="20">
        <v>112958870</v>
      </c>
      <c r="G68" s="20">
        <v>111660472</v>
      </c>
      <c r="H68" s="20">
        <v>107922487</v>
      </c>
      <c r="I68" s="20">
        <v>332541829</v>
      </c>
      <c r="J68" s="20">
        <v>104873241</v>
      </c>
      <c r="K68" s="20">
        <v>189593357</v>
      </c>
      <c r="L68" s="20">
        <v>35193556</v>
      </c>
      <c r="M68" s="20">
        <v>329660154</v>
      </c>
      <c r="N68" s="20">
        <v>112828668</v>
      </c>
      <c r="O68" s="20">
        <v>109611527</v>
      </c>
      <c r="P68" s="20">
        <v>112417600</v>
      </c>
      <c r="Q68" s="20">
        <v>334857795</v>
      </c>
      <c r="R68" s="20">
        <v>112891687</v>
      </c>
      <c r="S68" s="20">
        <v>112848081</v>
      </c>
      <c r="T68" s="20">
        <v>112054739</v>
      </c>
      <c r="U68" s="20">
        <v>337794507</v>
      </c>
      <c r="V68" s="20">
        <v>1334854285</v>
      </c>
      <c r="W68" s="20">
        <v>1266537837</v>
      </c>
      <c r="X68" s="20">
        <v>0</v>
      </c>
      <c r="Y68" s="19">
        <v>0</v>
      </c>
      <c r="Z68" s="22">
        <v>1266537837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2529042364</v>
      </c>
      <c r="C70" s="18">
        <v>0</v>
      </c>
      <c r="D70" s="19">
        <v>2670702115</v>
      </c>
      <c r="E70" s="20">
        <v>2673036353</v>
      </c>
      <c r="F70" s="20">
        <v>271211213</v>
      </c>
      <c r="G70" s="20">
        <v>305097889</v>
      </c>
      <c r="H70" s="20">
        <v>263855411</v>
      </c>
      <c r="I70" s="20">
        <v>840164513</v>
      </c>
      <c r="J70" s="20">
        <v>205919434</v>
      </c>
      <c r="K70" s="20">
        <v>208808336</v>
      </c>
      <c r="L70" s="20">
        <v>209593327</v>
      </c>
      <c r="M70" s="20">
        <v>624321097</v>
      </c>
      <c r="N70" s="20">
        <v>193551014</v>
      </c>
      <c r="O70" s="20">
        <v>201718342</v>
      </c>
      <c r="P70" s="20">
        <v>205543540</v>
      </c>
      <c r="Q70" s="20">
        <v>600812896</v>
      </c>
      <c r="R70" s="20">
        <v>192699094</v>
      </c>
      <c r="S70" s="20">
        <v>183934979</v>
      </c>
      <c r="T70" s="20">
        <v>256154131</v>
      </c>
      <c r="U70" s="20">
        <v>632788204</v>
      </c>
      <c r="V70" s="20">
        <v>2698086710</v>
      </c>
      <c r="W70" s="20">
        <v>2673036353</v>
      </c>
      <c r="X70" s="20">
        <v>0</v>
      </c>
      <c r="Y70" s="19">
        <v>0</v>
      </c>
      <c r="Z70" s="22">
        <v>2673036353</v>
      </c>
    </row>
    <row r="71" spans="1:26" ht="12.75" hidden="1">
      <c r="A71" s="38" t="s">
        <v>67</v>
      </c>
      <c r="B71" s="18">
        <v>797862171</v>
      </c>
      <c r="C71" s="18">
        <v>0</v>
      </c>
      <c r="D71" s="19">
        <v>823391629</v>
      </c>
      <c r="E71" s="20">
        <v>823391629</v>
      </c>
      <c r="F71" s="20">
        <v>60995160</v>
      </c>
      <c r="G71" s="20">
        <v>110640205</v>
      </c>
      <c r="H71" s="20">
        <v>105831416</v>
      </c>
      <c r="I71" s="20">
        <v>277466781</v>
      </c>
      <c r="J71" s="20">
        <v>17192670</v>
      </c>
      <c r="K71" s="20">
        <v>117827927</v>
      </c>
      <c r="L71" s="20">
        <v>39561420</v>
      </c>
      <c r="M71" s="20">
        <v>174582017</v>
      </c>
      <c r="N71" s="20">
        <v>85742550</v>
      </c>
      <c r="O71" s="20">
        <v>75806038</v>
      </c>
      <c r="P71" s="20">
        <v>399683306</v>
      </c>
      <c r="Q71" s="20">
        <v>561231894</v>
      </c>
      <c r="R71" s="20">
        <v>236758244</v>
      </c>
      <c r="S71" s="20">
        <v>-313020167</v>
      </c>
      <c r="T71" s="20">
        <v>-105114471</v>
      </c>
      <c r="U71" s="20">
        <v>-181376394</v>
      </c>
      <c r="V71" s="20">
        <v>831904298</v>
      </c>
      <c r="W71" s="20">
        <v>823391629</v>
      </c>
      <c r="X71" s="20">
        <v>0</v>
      </c>
      <c r="Y71" s="19">
        <v>0</v>
      </c>
      <c r="Z71" s="22">
        <v>823391629</v>
      </c>
    </row>
    <row r="72" spans="1:26" ht="12.75" hidden="1">
      <c r="A72" s="38" t="s">
        <v>68</v>
      </c>
      <c r="B72" s="18">
        <v>323382929</v>
      </c>
      <c r="C72" s="18">
        <v>0</v>
      </c>
      <c r="D72" s="19">
        <v>327614700</v>
      </c>
      <c r="E72" s="20">
        <v>327614700</v>
      </c>
      <c r="F72" s="20">
        <v>30047158</v>
      </c>
      <c r="G72" s="20">
        <v>29964540</v>
      </c>
      <c r="H72" s="20">
        <v>28909923</v>
      </c>
      <c r="I72" s="20">
        <v>88921621</v>
      </c>
      <c r="J72" s="20">
        <v>30053081</v>
      </c>
      <c r="K72" s="20">
        <v>49759984</v>
      </c>
      <c r="L72" s="20">
        <v>10027865</v>
      </c>
      <c r="M72" s="20">
        <v>89840930</v>
      </c>
      <c r="N72" s="20">
        <v>30098528</v>
      </c>
      <c r="O72" s="20">
        <v>29831988</v>
      </c>
      <c r="P72" s="20">
        <v>29748350</v>
      </c>
      <c r="Q72" s="20">
        <v>89678866</v>
      </c>
      <c r="R72" s="20">
        <v>29857790</v>
      </c>
      <c r="S72" s="20">
        <v>29805560</v>
      </c>
      <c r="T72" s="20">
        <v>29529026</v>
      </c>
      <c r="U72" s="20">
        <v>89192376</v>
      </c>
      <c r="V72" s="20">
        <v>357633793</v>
      </c>
      <c r="W72" s="20">
        <v>327614700</v>
      </c>
      <c r="X72" s="20">
        <v>0</v>
      </c>
      <c r="Y72" s="19">
        <v>0</v>
      </c>
      <c r="Z72" s="22">
        <v>327614700</v>
      </c>
    </row>
    <row r="73" spans="1:26" ht="12.75" hidden="1">
      <c r="A73" s="38" t="s">
        <v>69</v>
      </c>
      <c r="B73" s="18">
        <v>120875771</v>
      </c>
      <c r="C73" s="18">
        <v>0</v>
      </c>
      <c r="D73" s="19">
        <v>135206958</v>
      </c>
      <c r="E73" s="20">
        <v>135206958</v>
      </c>
      <c r="F73" s="20">
        <v>11343000</v>
      </c>
      <c r="G73" s="20">
        <v>11334175</v>
      </c>
      <c r="H73" s="20">
        <v>10824850</v>
      </c>
      <c r="I73" s="20">
        <v>33502025</v>
      </c>
      <c r="J73" s="20">
        <v>11234779</v>
      </c>
      <c r="K73" s="20">
        <v>18376936</v>
      </c>
      <c r="L73" s="20">
        <v>4099742</v>
      </c>
      <c r="M73" s="20">
        <v>33711457</v>
      </c>
      <c r="N73" s="20">
        <v>11333686</v>
      </c>
      <c r="O73" s="20">
        <v>11175948</v>
      </c>
      <c r="P73" s="20">
        <v>11223274</v>
      </c>
      <c r="Q73" s="20">
        <v>33732908</v>
      </c>
      <c r="R73" s="20">
        <v>11255072</v>
      </c>
      <c r="S73" s="20">
        <v>11256926</v>
      </c>
      <c r="T73" s="20">
        <v>11193470</v>
      </c>
      <c r="U73" s="20">
        <v>33705468</v>
      </c>
      <c r="V73" s="20">
        <v>134651858</v>
      </c>
      <c r="W73" s="20">
        <v>135206958</v>
      </c>
      <c r="X73" s="20">
        <v>0</v>
      </c>
      <c r="Y73" s="19">
        <v>0</v>
      </c>
      <c r="Z73" s="22">
        <v>135206958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293674196</v>
      </c>
      <c r="C75" s="27">
        <v>0</v>
      </c>
      <c r="D75" s="28">
        <v>275560834</v>
      </c>
      <c r="E75" s="29">
        <v>269394270</v>
      </c>
      <c r="F75" s="29">
        <v>31570437</v>
      </c>
      <c r="G75" s="29">
        <v>30944055</v>
      </c>
      <c r="H75" s="29">
        <v>29332063</v>
      </c>
      <c r="I75" s="29">
        <v>91846555</v>
      </c>
      <c r="J75" s="29">
        <v>25686663</v>
      </c>
      <c r="K75" s="29">
        <v>49893935</v>
      </c>
      <c r="L75" s="29">
        <v>6561609</v>
      </c>
      <c r="M75" s="29">
        <v>82142207</v>
      </c>
      <c r="N75" s="29">
        <v>31957560</v>
      </c>
      <c r="O75" s="29">
        <v>29752880</v>
      </c>
      <c r="P75" s="29">
        <v>32027268</v>
      </c>
      <c r="Q75" s="29">
        <v>93737708</v>
      </c>
      <c r="R75" s="29">
        <v>2414625</v>
      </c>
      <c r="S75" s="29">
        <v>2189273</v>
      </c>
      <c r="T75" s="29">
        <v>422832</v>
      </c>
      <c r="U75" s="29">
        <v>5026730</v>
      </c>
      <c r="V75" s="29">
        <v>272753200</v>
      </c>
      <c r="W75" s="29">
        <v>269394270</v>
      </c>
      <c r="X75" s="29">
        <v>0</v>
      </c>
      <c r="Y75" s="28">
        <v>0</v>
      </c>
      <c r="Z75" s="30">
        <v>269394270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289167109</v>
      </c>
      <c r="C83" s="18"/>
      <c r="D83" s="19">
        <v>265879201</v>
      </c>
      <c r="E83" s="20">
        <v>116256886</v>
      </c>
      <c r="F83" s="20">
        <v>109363480</v>
      </c>
      <c r="G83" s="20"/>
      <c r="H83" s="20">
        <v>18622743</v>
      </c>
      <c r="I83" s="20">
        <v>109363480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109363480</v>
      </c>
      <c r="W83" s="20">
        <v>9688073</v>
      </c>
      <c r="X83" s="20"/>
      <c r="Y83" s="19"/>
      <c r="Z83" s="22">
        <v>116256886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5395430740</v>
      </c>
      <c r="C5" s="18">
        <v>0</v>
      </c>
      <c r="D5" s="58">
        <v>6140478219</v>
      </c>
      <c r="E5" s="59">
        <v>6140478219</v>
      </c>
      <c r="F5" s="59">
        <v>403964291</v>
      </c>
      <c r="G5" s="59">
        <v>483915490</v>
      </c>
      <c r="H5" s="59">
        <v>371250044</v>
      </c>
      <c r="I5" s="59">
        <v>1259129825</v>
      </c>
      <c r="J5" s="59">
        <v>479260118</v>
      </c>
      <c r="K5" s="59">
        <v>466895420</v>
      </c>
      <c r="L5" s="59">
        <v>479737243</v>
      </c>
      <c r="M5" s="59">
        <v>1425892781</v>
      </c>
      <c r="N5" s="59">
        <v>492655580</v>
      </c>
      <c r="O5" s="59">
        <v>536115287</v>
      </c>
      <c r="P5" s="59">
        <v>448010541</v>
      </c>
      <c r="Q5" s="59">
        <v>1476781408</v>
      </c>
      <c r="R5" s="59">
        <v>480914835</v>
      </c>
      <c r="S5" s="59">
        <v>504980024</v>
      </c>
      <c r="T5" s="59">
        <v>498265138</v>
      </c>
      <c r="U5" s="59">
        <v>1484159997</v>
      </c>
      <c r="V5" s="59">
        <v>5645964011</v>
      </c>
      <c r="W5" s="59">
        <v>6140478219</v>
      </c>
      <c r="X5" s="59">
        <v>-494514208</v>
      </c>
      <c r="Y5" s="60">
        <v>-8.05</v>
      </c>
      <c r="Z5" s="61">
        <v>6140478219</v>
      </c>
    </row>
    <row r="6" spans="1:26" ht="12.75">
      <c r="A6" s="57" t="s">
        <v>32</v>
      </c>
      <c r="B6" s="18">
        <v>20586159248</v>
      </c>
      <c r="C6" s="18">
        <v>0</v>
      </c>
      <c r="D6" s="58">
        <v>23728239444</v>
      </c>
      <c r="E6" s="59">
        <v>22855235937</v>
      </c>
      <c r="F6" s="59">
        <v>2029184020</v>
      </c>
      <c r="G6" s="59">
        <v>2475673800</v>
      </c>
      <c r="H6" s="59">
        <v>2251002401</v>
      </c>
      <c r="I6" s="59">
        <v>6755860221</v>
      </c>
      <c r="J6" s="59">
        <v>1794486797</v>
      </c>
      <c r="K6" s="59">
        <v>1822809482</v>
      </c>
      <c r="L6" s="59">
        <v>1798235979</v>
      </c>
      <c r="M6" s="59">
        <v>5415532258</v>
      </c>
      <c r="N6" s="59">
        <v>1730773069</v>
      </c>
      <c r="O6" s="59">
        <v>1792189791</v>
      </c>
      <c r="P6" s="59">
        <v>1426334533</v>
      </c>
      <c r="Q6" s="59">
        <v>4949297393</v>
      </c>
      <c r="R6" s="59">
        <v>1888642859</v>
      </c>
      <c r="S6" s="59">
        <v>1503087151</v>
      </c>
      <c r="T6" s="59">
        <v>1781521938</v>
      </c>
      <c r="U6" s="59">
        <v>5173251948</v>
      </c>
      <c r="V6" s="59">
        <v>22293941820</v>
      </c>
      <c r="W6" s="59">
        <v>22855235937</v>
      </c>
      <c r="X6" s="59">
        <v>-561294117</v>
      </c>
      <c r="Y6" s="60">
        <v>-2.46</v>
      </c>
      <c r="Z6" s="61">
        <v>22855235937</v>
      </c>
    </row>
    <row r="7" spans="1:26" ht="12.75">
      <c r="A7" s="57" t="s">
        <v>33</v>
      </c>
      <c r="B7" s="18">
        <v>397694498</v>
      </c>
      <c r="C7" s="18">
        <v>0</v>
      </c>
      <c r="D7" s="58">
        <v>438015030</v>
      </c>
      <c r="E7" s="59">
        <v>435015030</v>
      </c>
      <c r="F7" s="59">
        <v>34033553</v>
      </c>
      <c r="G7" s="59">
        <v>4687052</v>
      </c>
      <c r="H7" s="59">
        <v>47804924</v>
      </c>
      <c r="I7" s="59">
        <v>86525529</v>
      </c>
      <c r="J7" s="59">
        <v>13236219</v>
      </c>
      <c r="K7" s="59">
        <v>43335982</v>
      </c>
      <c r="L7" s="59">
        <v>8687345</v>
      </c>
      <c r="M7" s="59">
        <v>65259546</v>
      </c>
      <c r="N7" s="59">
        <v>42402204</v>
      </c>
      <c r="O7" s="59">
        <v>12729751</v>
      </c>
      <c r="P7" s="59">
        <v>378983</v>
      </c>
      <c r="Q7" s="59">
        <v>55510938</v>
      </c>
      <c r="R7" s="59">
        <v>22420988</v>
      </c>
      <c r="S7" s="59">
        <v>106583611</v>
      </c>
      <c r="T7" s="59">
        <v>547260</v>
      </c>
      <c r="U7" s="59">
        <v>129551859</v>
      </c>
      <c r="V7" s="59">
        <v>336847872</v>
      </c>
      <c r="W7" s="59">
        <v>435015030</v>
      </c>
      <c r="X7" s="59">
        <v>-98167158</v>
      </c>
      <c r="Y7" s="60">
        <v>-22.57</v>
      </c>
      <c r="Z7" s="61">
        <v>435015030</v>
      </c>
    </row>
    <row r="8" spans="1:26" ht="12.75">
      <c r="A8" s="57" t="s">
        <v>34</v>
      </c>
      <c r="B8" s="18">
        <v>4010129792</v>
      </c>
      <c r="C8" s="18">
        <v>0</v>
      </c>
      <c r="D8" s="58">
        <v>4196210572</v>
      </c>
      <c r="E8" s="59">
        <v>5189933271</v>
      </c>
      <c r="F8" s="59">
        <v>1585352147</v>
      </c>
      <c r="G8" s="59">
        <v>52270744</v>
      </c>
      <c r="H8" s="59">
        <v>-6578658</v>
      </c>
      <c r="I8" s="59">
        <v>1631044233</v>
      </c>
      <c r="J8" s="59">
        <v>78844569</v>
      </c>
      <c r="K8" s="59">
        <v>110177803</v>
      </c>
      <c r="L8" s="59">
        <v>1224372874</v>
      </c>
      <c r="M8" s="59">
        <v>1413395246</v>
      </c>
      <c r="N8" s="59">
        <v>73282056</v>
      </c>
      <c r="O8" s="59">
        <v>154192822</v>
      </c>
      <c r="P8" s="59">
        <v>7075732</v>
      </c>
      <c r="Q8" s="59">
        <v>234550610</v>
      </c>
      <c r="R8" s="59">
        <v>984350473</v>
      </c>
      <c r="S8" s="59">
        <v>58202083</v>
      </c>
      <c r="T8" s="59">
        <v>98371698</v>
      </c>
      <c r="U8" s="59">
        <v>1140924254</v>
      </c>
      <c r="V8" s="59">
        <v>4419914343</v>
      </c>
      <c r="W8" s="59">
        <v>5189933271</v>
      </c>
      <c r="X8" s="59">
        <v>-770018928</v>
      </c>
      <c r="Y8" s="60">
        <v>-14.84</v>
      </c>
      <c r="Z8" s="61">
        <v>5189933271</v>
      </c>
    </row>
    <row r="9" spans="1:26" ht="12.75">
      <c r="A9" s="57" t="s">
        <v>35</v>
      </c>
      <c r="B9" s="18">
        <v>3653774880</v>
      </c>
      <c r="C9" s="18">
        <v>0</v>
      </c>
      <c r="D9" s="58">
        <v>4162118029</v>
      </c>
      <c r="E9" s="59">
        <v>4527895921</v>
      </c>
      <c r="F9" s="59">
        <v>142989694</v>
      </c>
      <c r="G9" s="59">
        <v>673442861</v>
      </c>
      <c r="H9" s="59">
        <v>102723898</v>
      </c>
      <c r="I9" s="59">
        <v>919156453</v>
      </c>
      <c r="J9" s="59">
        <v>131687176</v>
      </c>
      <c r="K9" s="59">
        <v>93813460</v>
      </c>
      <c r="L9" s="59">
        <v>659985466</v>
      </c>
      <c r="M9" s="59">
        <v>885486102</v>
      </c>
      <c r="N9" s="59">
        <v>130908339</v>
      </c>
      <c r="O9" s="59">
        <v>118504662</v>
      </c>
      <c r="P9" s="59">
        <v>70049036</v>
      </c>
      <c r="Q9" s="59">
        <v>319462037</v>
      </c>
      <c r="R9" s="59">
        <v>696893803</v>
      </c>
      <c r="S9" s="59">
        <v>52035179</v>
      </c>
      <c r="T9" s="59">
        <v>118526378</v>
      </c>
      <c r="U9" s="59">
        <v>867455360</v>
      </c>
      <c r="V9" s="59">
        <v>2991559952</v>
      </c>
      <c r="W9" s="59">
        <v>4527895921</v>
      </c>
      <c r="X9" s="59">
        <v>-1536335969</v>
      </c>
      <c r="Y9" s="60">
        <v>-33.93</v>
      </c>
      <c r="Z9" s="61">
        <v>4527895921</v>
      </c>
    </row>
    <row r="10" spans="1:26" ht="20.25">
      <c r="A10" s="62" t="s">
        <v>90</v>
      </c>
      <c r="B10" s="63">
        <f>SUM(B5:B9)</f>
        <v>34043189158</v>
      </c>
      <c r="C10" s="63">
        <f>SUM(C5:C9)</f>
        <v>0</v>
      </c>
      <c r="D10" s="64">
        <f aca="true" t="shared" si="0" ref="D10:Z10">SUM(D5:D9)</f>
        <v>38665061294</v>
      </c>
      <c r="E10" s="65">
        <f t="shared" si="0"/>
        <v>39148558378</v>
      </c>
      <c r="F10" s="65">
        <f t="shared" si="0"/>
        <v>4195523705</v>
      </c>
      <c r="G10" s="65">
        <f t="shared" si="0"/>
        <v>3689989947</v>
      </c>
      <c r="H10" s="65">
        <f t="shared" si="0"/>
        <v>2766202609</v>
      </c>
      <c r="I10" s="65">
        <f t="shared" si="0"/>
        <v>10651716261</v>
      </c>
      <c r="J10" s="65">
        <f t="shared" si="0"/>
        <v>2497514879</v>
      </c>
      <c r="K10" s="65">
        <f t="shared" si="0"/>
        <v>2537032147</v>
      </c>
      <c r="L10" s="65">
        <f t="shared" si="0"/>
        <v>4171018907</v>
      </c>
      <c r="M10" s="65">
        <f t="shared" si="0"/>
        <v>9205565933</v>
      </c>
      <c r="N10" s="65">
        <f t="shared" si="0"/>
        <v>2470021248</v>
      </c>
      <c r="O10" s="65">
        <f t="shared" si="0"/>
        <v>2613732313</v>
      </c>
      <c r="P10" s="65">
        <f t="shared" si="0"/>
        <v>1951848825</v>
      </c>
      <c r="Q10" s="65">
        <f t="shared" si="0"/>
        <v>7035602386</v>
      </c>
      <c r="R10" s="65">
        <f t="shared" si="0"/>
        <v>4073222958</v>
      </c>
      <c r="S10" s="65">
        <f t="shared" si="0"/>
        <v>2224888048</v>
      </c>
      <c r="T10" s="65">
        <f t="shared" si="0"/>
        <v>2497232412</v>
      </c>
      <c r="U10" s="65">
        <f t="shared" si="0"/>
        <v>8795343418</v>
      </c>
      <c r="V10" s="65">
        <f t="shared" si="0"/>
        <v>35688227998</v>
      </c>
      <c r="W10" s="65">
        <f t="shared" si="0"/>
        <v>39148558378</v>
      </c>
      <c r="X10" s="65">
        <f t="shared" si="0"/>
        <v>-3460330380</v>
      </c>
      <c r="Y10" s="66">
        <f>+IF(W10&lt;&gt;0,(X10/W10)*100,0)</f>
        <v>-8.83897268090611</v>
      </c>
      <c r="Z10" s="67">
        <f t="shared" si="0"/>
        <v>39148558378</v>
      </c>
    </row>
    <row r="11" spans="1:26" ht="12.75">
      <c r="A11" s="57" t="s">
        <v>36</v>
      </c>
      <c r="B11" s="18">
        <v>8449847186</v>
      </c>
      <c r="C11" s="18">
        <v>0</v>
      </c>
      <c r="D11" s="58">
        <v>9628450297</v>
      </c>
      <c r="E11" s="59">
        <v>9311903128</v>
      </c>
      <c r="F11" s="59">
        <v>762906367</v>
      </c>
      <c r="G11" s="59">
        <v>755657722</v>
      </c>
      <c r="H11" s="59">
        <v>756331605</v>
      </c>
      <c r="I11" s="59">
        <v>2274895694</v>
      </c>
      <c r="J11" s="59">
        <v>784741348</v>
      </c>
      <c r="K11" s="59">
        <v>760184897</v>
      </c>
      <c r="L11" s="59">
        <v>784346184</v>
      </c>
      <c r="M11" s="59">
        <v>2329272429</v>
      </c>
      <c r="N11" s="59">
        <v>792765290</v>
      </c>
      <c r="O11" s="59">
        <v>764561570</v>
      </c>
      <c r="P11" s="59">
        <v>755871799</v>
      </c>
      <c r="Q11" s="59">
        <v>2313198659</v>
      </c>
      <c r="R11" s="59">
        <v>756958845</v>
      </c>
      <c r="S11" s="59">
        <v>779850730</v>
      </c>
      <c r="T11" s="59">
        <v>758713953</v>
      </c>
      <c r="U11" s="59">
        <v>2295523528</v>
      </c>
      <c r="V11" s="59">
        <v>9212890310</v>
      </c>
      <c r="W11" s="59">
        <v>9311903128</v>
      </c>
      <c r="X11" s="59">
        <v>-99012818</v>
      </c>
      <c r="Y11" s="60">
        <v>-1.06</v>
      </c>
      <c r="Z11" s="61">
        <v>9311903128</v>
      </c>
    </row>
    <row r="12" spans="1:26" ht="12.75">
      <c r="A12" s="57" t="s">
        <v>37</v>
      </c>
      <c r="B12" s="18">
        <v>137935967</v>
      </c>
      <c r="C12" s="18">
        <v>0</v>
      </c>
      <c r="D12" s="58">
        <v>139695066</v>
      </c>
      <c r="E12" s="59">
        <v>142795066</v>
      </c>
      <c r="F12" s="59">
        <v>11258484</v>
      </c>
      <c r="G12" s="59">
        <v>11315975</v>
      </c>
      <c r="H12" s="59">
        <v>11360914</v>
      </c>
      <c r="I12" s="59">
        <v>33935373</v>
      </c>
      <c r="J12" s="59">
        <v>11283975</v>
      </c>
      <c r="K12" s="59">
        <v>11374782</v>
      </c>
      <c r="L12" s="59">
        <v>11362902</v>
      </c>
      <c r="M12" s="59">
        <v>34021659</v>
      </c>
      <c r="N12" s="59">
        <v>11362902</v>
      </c>
      <c r="O12" s="59">
        <v>11404946</v>
      </c>
      <c r="P12" s="59">
        <v>11405052</v>
      </c>
      <c r="Q12" s="59">
        <v>34172900</v>
      </c>
      <c r="R12" s="59">
        <v>11404452</v>
      </c>
      <c r="S12" s="59">
        <v>11379786</v>
      </c>
      <c r="T12" s="59">
        <v>11359512</v>
      </c>
      <c r="U12" s="59">
        <v>34143750</v>
      </c>
      <c r="V12" s="59">
        <v>136273682</v>
      </c>
      <c r="W12" s="59">
        <v>142795066</v>
      </c>
      <c r="X12" s="59">
        <v>-6521384</v>
      </c>
      <c r="Y12" s="60">
        <v>-4.57</v>
      </c>
      <c r="Z12" s="61">
        <v>142795066</v>
      </c>
    </row>
    <row r="13" spans="1:26" ht="12.75">
      <c r="A13" s="57" t="s">
        <v>91</v>
      </c>
      <c r="B13" s="18">
        <v>2586025015</v>
      </c>
      <c r="C13" s="18">
        <v>0</v>
      </c>
      <c r="D13" s="58">
        <v>2202788615</v>
      </c>
      <c r="E13" s="59">
        <v>2203918615</v>
      </c>
      <c r="F13" s="59">
        <v>183377995</v>
      </c>
      <c r="G13" s="59">
        <v>184939322</v>
      </c>
      <c r="H13" s="59">
        <v>184719690</v>
      </c>
      <c r="I13" s="59">
        <v>553037007</v>
      </c>
      <c r="J13" s="59">
        <v>184718573</v>
      </c>
      <c r="K13" s="59">
        <v>188009229</v>
      </c>
      <c r="L13" s="59">
        <v>186516783</v>
      </c>
      <c r="M13" s="59">
        <v>559244585</v>
      </c>
      <c r="N13" s="59">
        <v>185414263</v>
      </c>
      <c r="O13" s="59">
        <v>185422584</v>
      </c>
      <c r="P13" s="59">
        <v>9038128</v>
      </c>
      <c r="Q13" s="59">
        <v>379874975</v>
      </c>
      <c r="R13" s="59">
        <v>185520502</v>
      </c>
      <c r="S13" s="59">
        <v>362982598</v>
      </c>
      <c r="T13" s="59">
        <v>194426667</v>
      </c>
      <c r="U13" s="59">
        <v>742929767</v>
      </c>
      <c r="V13" s="59">
        <v>2235086334</v>
      </c>
      <c r="W13" s="59">
        <v>2203918615</v>
      </c>
      <c r="X13" s="59">
        <v>31167719</v>
      </c>
      <c r="Y13" s="60">
        <v>1.41</v>
      </c>
      <c r="Z13" s="61">
        <v>2203918615</v>
      </c>
    </row>
    <row r="14" spans="1:26" ht="12.75">
      <c r="A14" s="57" t="s">
        <v>38</v>
      </c>
      <c r="B14" s="18">
        <v>944492769</v>
      </c>
      <c r="C14" s="18">
        <v>0</v>
      </c>
      <c r="D14" s="58">
        <v>1096076483</v>
      </c>
      <c r="E14" s="59">
        <v>869054085</v>
      </c>
      <c r="F14" s="59">
        <v>109948425</v>
      </c>
      <c r="G14" s="59">
        <v>14363000</v>
      </c>
      <c r="H14" s="59">
        <v>57966214</v>
      </c>
      <c r="I14" s="59">
        <v>182277639</v>
      </c>
      <c r="J14" s="59">
        <v>123204041</v>
      </c>
      <c r="K14" s="59">
        <v>90220388</v>
      </c>
      <c r="L14" s="59">
        <v>78223270</v>
      </c>
      <c r="M14" s="59">
        <v>291647699</v>
      </c>
      <c r="N14" s="59">
        <v>107426248</v>
      </c>
      <c r="O14" s="59">
        <v>16710131</v>
      </c>
      <c r="P14" s="59">
        <v>53512136</v>
      </c>
      <c r="Q14" s="59">
        <v>177648515</v>
      </c>
      <c r="R14" s="59">
        <v>53556757</v>
      </c>
      <c r="S14" s="59">
        <v>162522188</v>
      </c>
      <c r="T14" s="59">
        <v>77618975</v>
      </c>
      <c r="U14" s="59">
        <v>293697920</v>
      </c>
      <c r="V14" s="59">
        <v>945271773</v>
      </c>
      <c r="W14" s="59">
        <v>869054085</v>
      </c>
      <c r="X14" s="59">
        <v>76217688</v>
      </c>
      <c r="Y14" s="60">
        <v>8.77</v>
      </c>
      <c r="Z14" s="61">
        <v>869054085</v>
      </c>
    </row>
    <row r="15" spans="1:26" ht="12.75">
      <c r="A15" s="57" t="s">
        <v>39</v>
      </c>
      <c r="B15" s="18">
        <v>15269964163</v>
      </c>
      <c r="C15" s="18">
        <v>0</v>
      </c>
      <c r="D15" s="58">
        <v>17862556427</v>
      </c>
      <c r="E15" s="59">
        <v>17112332628</v>
      </c>
      <c r="F15" s="59">
        <v>1887928190</v>
      </c>
      <c r="G15" s="59">
        <v>1549483179</v>
      </c>
      <c r="H15" s="59">
        <v>1541217628</v>
      </c>
      <c r="I15" s="59">
        <v>4978628997</v>
      </c>
      <c r="J15" s="59">
        <v>1382621837</v>
      </c>
      <c r="K15" s="59">
        <v>1337266921</v>
      </c>
      <c r="L15" s="59">
        <v>1172706571</v>
      </c>
      <c r="M15" s="59">
        <v>3892595329</v>
      </c>
      <c r="N15" s="59">
        <v>1215231750</v>
      </c>
      <c r="O15" s="59">
        <v>1264684322</v>
      </c>
      <c r="P15" s="59">
        <v>169498903</v>
      </c>
      <c r="Q15" s="59">
        <v>2649414975</v>
      </c>
      <c r="R15" s="59">
        <v>2357309901</v>
      </c>
      <c r="S15" s="59">
        <v>836605458</v>
      </c>
      <c r="T15" s="59">
        <v>1497070565</v>
      </c>
      <c r="U15" s="59">
        <v>4690985924</v>
      </c>
      <c r="V15" s="59">
        <v>16211625225</v>
      </c>
      <c r="W15" s="59">
        <v>17112332628</v>
      </c>
      <c r="X15" s="59">
        <v>-900707403</v>
      </c>
      <c r="Y15" s="60">
        <v>-5.26</v>
      </c>
      <c r="Z15" s="61">
        <v>17112332628</v>
      </c>
    </row>
    <row r="16" spans="1:26" ht="12.75">
      <c r="A16" s="57" t="s">
        <v>34</v>
      </c>
      <c r="B16" s="18">
        <v>1038317340</v>
      </c>
      <c r="C16" s="18">
        <v>0</v>
      </c>
      <c r="D16" s="58">
        <v>675033151</v>
      </c>
      <c r="E16" s="59">
        <v>646699532</v>
      </c>
      <c r="F16" s="59">
        <v>331670</v>
      </c>
      <c r="G16" s="59">
        <v>11944827</v>
      </c>
      <c r="H16" s="59">
        <v>47941929</v>
      </c>
      <c r="I16" s="59">
        <v>60218426</v>
      </c>
      <c r="J16" s="59">
        <v>43537433</v>
      </c>
      <c r="K16" s="59">
        <v>72150470</v>
      </c>
      <c r="L16" s="59">
        <v>30311271</v>
      </c>
      <c r="M16" s="59">
        <v>145999174</v>
      </c>
      <c r="N16" s="59">
        <v>54802803</v>
      </c>
      <c r="O16" s="59">
        <v>49790011</v>
      </c>
      <c r="P16" s="59">
        <v>43907792</v>
      </c>
      <c r="Q16" s="59">
        <v>148500606</v>
      </c>
      <c r="R16" s="59">
        <v>51850957</v>
      </c>
      <c r="S16" s="59">
        <v>46623666</v>
      </c>
      <c r="T16" s="59">
        <v>48935267</v>
      </c>
      <c r="U16" s="59">
        <v>147409890</v>
      </c>
      <c r="V16" s="59">
        <v>502128096</v>
      </c>
      <c r="W16" s="59">
        <v>646699532</v>
      </c>
      <c r="X16" s="59">
        <v>-144571436</v>
      </c>
      <c r="Y16" s="60">
        <v>-22.36</v>
      </c>
      <c r="Z16" s="61">
        <v>646699532</v>
      </c>
    </row>
    <row r="17" spans="1:26" ht="12.75">
      <c r="A17" s="57" t="s">
        <v>40</v>
      </c>
      <c r="B17" s="18">
        <v>9593899991</v>
      </c>
      <c r="C17" s="18">
        <v>0</v>
      </c>
      <c r="D17" s="58">
        <v>7201431172</v>
      </c>
      <c r="E17" s="59">
        <v>8989436392</v>
      </c>
      <c r="F17" s="59">
        <v>273832485</v>
      </c>
      <c r="G17" s="59">
        <v>524092198</v>
      </c>
      <c r="H17" s="59">
        <v>669307132</v>
      </c>
      <c r="I17" s="59">
        <v>1467231815</v>
      </c>
      <c r="J17" s="59">
        <v>703553785</v>
      </c>
      <c r="K17" s="59">
        <v>536167406</v>
      </c>
      <c r="L17" s="59">
        <v>649849636</v>
      </c>
      <c r="M17" s="59">
        <v>1889570827</v>
      </c>
      <c r="N17" s="59">
        <v>573441692</v>
      </c>
      <c r="O17" s="59">
        <v>666719743</v>
      </c>
      <c r="P17" s="59">
        <v>425979922</v>
      </c>
      <c r="Q17" s="59">
        <v>1666141357</v>
      </c>
      <c r="R17" s="59">
        <v>744783988</v>
      </c>
      <c r="S17" s="59">
        <v>809330082</v>
      </c>
      <c r="T17" s="59">
        <v>1351902039</v>
      </c>
      <c r="U17" s="59">
        <v>2906016109</v>
      </c>
      <c r="V17" s="59">
        <v>7928960108</v>
      </c>
      <c r="W17" s="59">
        <v>8989436392</v>
      </c>
      <c r="X17" s="59">
        <v>-1060476284</v>
      </c>
      <c r="Y17" s="60">
        <v>-11.8</v>
      </c>
      <c r="Z17" s="61">
        <v>8989436392</v>
      </c>
    </row>
    <row r="18" spans="1:26" ht="12.75">
      <c r="A18" s="68" t="s">
        <v>41</v>
      </c>
      <c r="B18" s="69">
        <f>SUM(B11:B17)</f>
        <v>38020482431</v>
      </c>
      <c r="C18" s="69">
        <f>SUM(C11:C17)</f>
        <v>0</v>
      </c>
      <c r="D18" s="70">
        <f aca="true" t="shared" si="1" ref="D18:Z18">SUM(D11:D17)</f>
        <v>38806031211</v>
      </c>
      <c r="E18" s="71">
        <f t="shared" si="1"/>
        <v>39276139446</v>
      </c>
      <c r="F18" s="71">
        <f t="shared" si="1"/>
        <v>3229583616</v>
      </c>
      <c r="G18" s="71">
        <f t="shared" si="1"/>
        <v>3051796223</v>
      </c>
      <c r="H18" s="71">
        <f t="shared" si="1"/>
        <v>3268845112</v>
      </c>
      <c r="I18" s="71">
        <f t="shared" si="1"/>
        <v>9550224951</v>
      </c>
      <c r="J18" s="71">
        <f t="shared" si="1"/>
        <v>3233660992</v>
      </c>
      <c r="K18" s="71">
        <f t="shared" si="1"/>
        <v>2995374093</v>
      </c>
      <c r="L18" s="71">
        <f t="shared" si="1"/>
        <v>2913316617</v>
      </c>
      <c r="M18" s="71">
        <f t="shared" si="1"/>
        <v>9142351702</v>
      </c>
      <c r="N18" s="71">
        <f t="shared" si="1"/>
        <v>2940444948</v>
      </c>
      <c r="O18" s="71">
        <f t="shared" si="1"/>
        <v>2959293307</v>
      </c>
      <c r="P18" s="71">
        <f t="shared" si="1"/>
        <v>1469213732</v>
      </c>
      <c r="Q18" s="71">
        <f t="shared" si="1"/>
        <v>7368951987</v>
      </c>
      <c r="R18" s="71">
        <f t="shared" si="1"/>
        <v>4161385402</v>
      </c>
      <c r="S18" s="71">
        <f t="shared" si="1"/>
        <v>3009294508</v>
      </c>
      <c r="T18" s="71">
        <f t="shared" si="1"/>
        <v>3940026978</v>
      </c>
      <c r="U18" s="71">
        <f t="shared" si="1"/>
        <v>11110706888</v>
      </c>
      <c r="V18" s="71">
        <f t="shared" si="1"/>
        <v>37172235528</v>
      </c>
      <c r="W18" s="71">
        <f t="shared" si="1"/>
        <v>39276139446</v>
      </c>
      <c r="X18" s="71">
        <f t="shared" si="1"/>
        <v>-2103903918</v>
      </c>
      <c r="Y18" s="66">
        <f>+IF(W18&lt;&gt;0,(X18/W18)*100,0)</f>
        <v>-5.356697342651552</v>
      </c>
      <c r="Z18" s="72">
        <f t="shared" si="1"/>
        <v>39276139446</v>
      </c>
    </row>
    <row r="19" spans="1:26" ht="12.75">
      <c r="A19" s="68" t="s">
        <v>42</v>
      </c>
      <c r="B19" s="73">
        <f>+B10-B18</f>
        <v>-3977293273</v>
      </c>
      <c r="C19" s="73">
        <f>+C10-C18</f>
        <v>0</v>
      </c>
      <c r="D19" s="74">
        <f aca="true" t="shared" si="2" ref="D19:Z19">+D10-D18</f>
        <v>-140969917</v>
      </c>
      <c r="E19" s="75">
        <f t="shared" si="2"/>
        <v>-127581068</v>
      </c>
      <c r="F19" s="75">
        <f t="shared" si="2"/>
        <v>965940089</v>
      </c>
      <c r="G19" s="75">
        <f t="shared" si="2"/>
        <v>638193724</v>
      </c>
      <c r="H19" s="75">
        <f t="shared" si="2"/>
        <v>-502642503</v>
      </c>
      <c r="I19" s="75">
        <f t="shared" si="2"/>
        <v>1101491310</v>
      </c>
      <c r="J19" s="75">
        <f t="shared" si="2"/>
        <v>-736146113</v>
      </c>
      <c r="K19" s="75">
        <f t="shared" si="2"/>
        <v>-458341946</v>
      </c>
      <c r="L19" s="75">
        <f t="shared" si="2"/>
        <v>1257702290</v>
      </c>
      <c r="M19" s="75">
        <f t="shared" si="2"/>
        <v>63214231</v>
      </c>
      <c r="N19" s="75">
        <f t="shared" si="2"/>
        <v>-470423700</v>
      </c>
      <c r="O19" s="75">
        <f t="shared" si="2"/>
        <v>-345560994</v>
      </c>
      <c r="P19" s="75">
        <f t="shared" si="2"/>
        <v>482635093</v>
      </c>
      <c r="Q19" s="75">
        <f t="shared" si="2"/>
        <v>-333349601</v>
      </c>
      <c r="R19" s="75">
        <f t="shared" si="2"/>
        <v>-88162444</v>
      </c>
      <c r="S19" s="75">
        <f t="shared" si="2"/>
        <v>-784406460</v>
      </c>
      <c r="T19" s="75">
        <f t="shared" si="2"/>
        <v>-1442794566</v>
      </c>
      <c r="U19" s="75">
        <f t="shared" si="2"/>
        <v>-2315363470</v>
      </c>
      <c r="V19" s="75">
        <f t="shared" si="2"/>
        <v>-1484007530</v>
      </c>
      <c r="W19" s="75">
        <f>IF(E10=E18,0,W10-W18)</f>
        <v>-127581068</v>
      </c>
      <c r="X19" s="75">
        <f t="shared" si="2"/>
        <v>-1356426462</v>
      </c>
      <c r="Y19" s="76">
        <f>+IF(W19&lt;&gt;0,(X19/W19)*100,0)</f>
        <v>1063.1878877201436</v>
      </c>
      <c r="Z19" s="77">
        <f t="shared" si="2"/>
        <v>-127581068</v>
      </c>
    </row>
    <row r="20" spans="1:26" ht="20.25">
      <c r="A20" s="78" t="s">
        <v>43</v>
      </c>
      <c r="B20" s="79">
        <v>2053380874</v>
      </c>
      <c r="C20" s="79">
        <v>0</v>
      </c>
      <c r="D20" s="80">
        <v>2623420369</v>
      </c>
      <c r="E20" s="81">
        <v>2062037338</v>
      </c>
      <c r="F20" s="81">
        <v>0</v>
      </c>
      <c r="G20" s="81">
        <v>29850</v>
      </c>
      <c r="H20" s="81">
        <v>109962428</v>
      </c>
      <c r="I20" s="81">
        <v>109992278</v>
      </c>
      <c r="J20" s="81">
        <v>230390619</v>
      </c>
      <c r="K20" s="81">
        <v>115450161</v>
      </c>
      <c r="L20" s="81">
        <v>216148099</v>
      </c>
      <c r="M20" s="81">
        <v>561988879</v>
      </c>
      <c r="N20" s="81">
        <v>94203770</v>
      </c>
      <c r="O20" s="81">
        <v>72537968</v>
      </c>
      <c r="P20" s="81">
        <v>0</v>
      </c>
      <c r="Q20" s="81">
        <v>166741738</v>
      </c>
      <c r="R20" s="81">
        <v>299280845</v>
      </c>
      <c r="S20" s="81">
        <v>27447980</v>
      </c>
      <c r="T20" s="81">
        <v>108483912</v>
      </c>
      <c r="U20" s="81">
        <v>435212737</v>
      </c>
      <c r="V20" s="81">
        <v>1273935632</v>
      </c>
      <c r="W20" s="81">
        <v>2062037338</v>
      </c>
      <c r="X20" s="81">
        <v>-788101706</v>
      </c>
      <c r="Y20" s="82">
        <v>-38.22</v>
      </c>
      <c r="Z20" s="83">
        <v>2062037338</v>
      </c>
    </row>
    <row r="21" spans="1:26" ht="41.25">
      <c r="A21" s="84" t="s">
        <v>92</v>
      </c>
      <c r="B21" s="85">
        <v>1144369927</v>
      </c>
      <c r="C21" s="85">
        <v>0</v>
      </c>
      <c r="D21" s="86">
        <v>302493758</v>
      </c>
      <c r="E21" s="87">
        <v>295960280</v>
      </c>
      <c r="F21" s="87">
        <v>76014571</v>
      </c>
      <c r="G21" s="87">
        <v>108544679</v>
      </c>
      <c r="H21" s="87">
        <v>99701878</v>
      </c>
      <c r="I21" s="87">
        <v>284261128</v>
      </c>
      <c r="J21" s="87">
        <v>117178544</v>
      </c>
      <c r="K21" s="87">
        <v>86747773</v>
      </c>
      <c r="L21" s="87">
        <v>101605404</v>
      </c>
      <c r="M21" s="87">
        <v>305531721</v>
      </c>
      <c r="N21" s="87">
        <v>88763267</v>
      </c>
      <c r="O21" s="87">
        <v>86153841</v>
      </c>
      <c r="P21" s="87">
        <v>105711197</v>
      </c>
      <c r="Q21" s="87">
        <v>280628305</v>
      </c>
      <c r="R21" s="87">
        <v>72969531</v>
      </c>
      <c r="S21" s="87">
        <v>84565255</v>
      </c>
      <c r="T21" s="87">
        <v>141747384</v>
      </c>
      <c r="U21" s="87">
        <v>299282170</v>
      </c>
      <c r="V21" s="87">
        <v>1169703324</v>
      </c>
      <c r="W21" s="87">
        <v>295960280</v>
      </c>
      <c r="X21" s="87">
        <v>873743044</v>
      </c>
      <c r="Y21" s="88">
        <v>295.22</v>
      </c>
      <c r="Z21" s="89">
        <v>295960280</v>
      </c>
    </row>
    <row r="22" spans="1:26" ht="12.75">
      <c r="A22" s="90" t="s">
        <v>93</v>
      </c>
      <c r="B22" s="91">
        <f>SUM(B19:B21)</f>
        <v>-779542472</v>
      </c>
      <c r="C22" s="91">
        <f>SUM(C19:C21)</f>
        <v>0</v>
      </c>
      <c r="D22" s="92">
        <f aca="true" t="shared" si="3" ref="D22:Z22">SUM(D19:D21)</f>
        <v>2784944210</v>
      </c>
      <c r="E22" s="93">
        <f t="shared" si="3"/>
        <v>2230416550</v>
      </c>
      <c r="F22" s="93">
        <f t="shared" si="3"/>
        <v>1041954660</v>
      </c>
      <c r="G22" s="93">
        <f t="shared" si="3"/>
        <v>746768253</v>
      </c>
      <c r="H22" s="93">
        <f t="shared" si="3"/>
        <v>-292978197</v>
      </c>
      <c r="I22" s="93">
        <f t="shared" si="3"/>
        <v>1495744716</v>
      </c>
      <c r="J22" s="93">
        <f t="shared" si="3"/>
        <v>-388576950</v>
      </c>
      <c r="K22" s="93">
        <f t="shared" si="3"/>
        <v>-256144012</v>
      </c>
      <c r="L22" s="93">
        <f t="shared" si="3"/>
        <v>1575455793</v>
      </c>
      <c r="M22" s="93">
        <f t="shared" si="3"/>
        <v>930734831</v>
      </c>
      <c r="N22" s="93">
        <f t="shared" si="3"/>
        <v>-287456663</v>
      </c>
      <c r="O22" s="93">
        <f t="shared" si="3"/>
        <v>-186869185</v>
      </c>
      <c r="P22" s="93">
        <f t="shared" si="3"/>
        <v>588346290</v>
      </c>
      <c r="Q22" s="93">
        <f t="shared" si="3"/>
        <v>114020442</v>
      </c>
      <c r="R22" s="93">
        <f t="shared" si="3"/>
        <v>284087932</v>
      </c>
      <c r="S22" s="93">
        <f t="shared" si="3"/>
        <v>-672393225</v>
      </c>
      <c r="T22" s="93">
        <f t="shared" si="3"/>
        <v>-1192563270</v>
      </c>
      <c r="U22" s="93">
        <f t="shared" si="3"/>
        <v>-1580868563</v>
      </c>
      <c r="V22" s="93">
        <f t="shared" si="3"/>
        <v>959631426</v>
      </c>
      <c r="W22" s="93">
        <f t="shared" si="3"/>
        <v>2230416550</v>
      </c>
      <c r="X22" s="93">
        <f t="shared" si="3"/>
        <v>-1270785124</v>
      </c>
      <c r="Y22" s="94">
        <f>+IF(W22&lt;&gt;0,(X22/W22)*100,0)</f>
        <v>-56.97523738334886</v>
      </c>
      <c r="Z22" s="95">
        <f t="shared" si="3"/>
        <v>2230416550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-779542472</v>
      </c>
      <c r="C24" s="73">
        <f>SUM(C22:C23)</f>
        <v>0</v>
      </c>
      <c r="D24" s="74">
        <f aca="true" t="shared" si="4" ref="D24:Z24">SUM(D22:D23)</f>
        <v>2784944210</v>
      </c>
      <c r="E24" s="75">
        <f t="shared" si="4"/>
        <v>2230416550</v>
      </c>
      <c r="F24" s="75">
        <f t="shared" si="4"/>
        <v>1041954660</v>
      </c>
      <c r="G24" s="75">
        <f t="shared" si="4"/>
        <v>746768253</v>
      </c>
      <c r="H24" s="75">
        <f t="shared" si="4"/>
        <v>-292978197</v>
      </c>
      <c r="I24" s="75">
        <f t="shared" si="4"/>
        <v>1495744716</v>
      </c>
      <c r="J24" s="75">
        <f t="shared" si="4"/>
        <v>-388576950</v>
      </c>
      <c r="K24" s="75">
        <f t="shared" si="4"/>
        <v>-256144012</v>
      </c>
      <c r="L24" s="75">
        <f t="shared" si="4"/>
        <v>1575455793</v>
      </c>
      <c r="M24" s="75">
        <f t="shared" si="4"/>
        <v>930734831</v>
      </c>
      <c r="N24" s="75">
        <f t="shared" si="4"/>
        <v>-287456663</v>
      </c>
      <c r="O24" s="75">
        <f t="shared" si="4"/>
        <v>-186869185</v>
      </c>
      <c r="P24" s="75">
        <f t="shared" si="4"/>
        <v>588346290</v>
      </c>
      <c r="Q24" s="75">
        <f t="shared" si="4"/>
        <v>114020442</v>
      </c>
      <c r="R24" s="75">
        <f t="shared" si="4"/>
        <v>284087932</v>
      </c>
      <c r="S24" s="75">
        <f t="shared" si="4"/>
        <v>-672393225</v>
      </c>
      <c r="T24" s="75">
        <f t="shared" si="4"/>
        <v>-1192563270</v>
      </c>
      <c r="U24" s="75">
        <f t="shared" si="4"/>
        <v>-1580868563</v>
      </c>
      <c r="V24" s="75">
        <f t="shared" si="4"/>
        <v>959631426</v>
      </c>
      <c r="W24" s="75">
        <f t="shared" si="4"/>
        <v>2230416550</v>
      </c>
      <c r="X24" s="75">
        <f t="shared" si="4"/>
        <v>-1270785124</v>
      </c>
      <c r="Y24" s="76">
        <f>+IF(W24&lt;&gt;0,(X24/W24)*100,0)</f>
        <v>-56.97523738334886</v>
      </c>
      <c r="Z24" s="77">
        <f t="shared" si="4"/>
        <v>2230416550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6150821795</v>
      </c>
      <c r="C27" s="21">
        <v>0</v>
      </c>
      <c r="D27" s="103">
        <v>7417206981</v>
      </c>
      <c r="E27" s="104">
        <v>5000624398</v>
      </c>
      <c r="F27" s="104">
        <v>5537530</v>
      </c>
      <c r="G27" s="104">
        <v>102707190</v>
      </c>
      <c r="H27" s="104">
        <v>197848320</v>
      </c>
      <c r="I27" s="104">
        <v>306093040</v>
      </c>
      <c r="J27" s="104">
        <v>532733951</v>
      </c>
      <c r="K27" s="104">
        <v>367918086</v>
      </c>
      <c r="L27" s="104">
        <v>554071399</v>
      </c>
      <c r="M27" s="104">
        <v>1454723436</v>
      </c>
      <c r="N27" s="104">
        <v>179725095</v>
      </c>
      <c r="O27" s="104">
        <v>266048926</v>
      </c>
      <c r="P27" s="104">
        <v>521809012</v>
      </c>
      <c r="Q27" s="104">
        <v>967583033</v>
      </c>
      <c r="R27" s="104">
        <v>322162752</v>
      </c>
      <c r="S27" s="104">
        <v>335974442</v>
      </c>
      <c r="T27" s="104">
        <v>582039539</v>
      </c>
      <c r="U27" s="104">
        <v>1240176733</v>
      </c>
      <c r="V27" s="104">
        <v>3968576242</v>
      </c>
      <c r="W27" s="104">
        <v>5000624398</v>
      </c>
      <c r="X27" s="104">
        <v>-1032048156</v>
      </c>
      <c r="Y27" s="105">
        <v>-20.64</v>
      </c>
      <c r="Z27" s="106">
        <v>5000624398</v>
      </c>
    </row>
    <row r="28" spans="1:26" ht="12.75">
      <c r="A28" s="107" t="s">
        <v>47</v>
      </c>
      <c r="B28" s="18">
        <v>2042093804</v>
      </c>
      <c r="C28" s="18">
        <v>0</v>
      </c>
      <c r="D28" s="58">
        <v>2351509919</v>
      </c>
      <c r="E28" s="59">
        <v>2062037338</v>
      </c>
      <c r="F28" s="59">
        <v>0</v>
      </c>
      <c r="G28" s="59">
        <v>46837795</v>
      </c>
      <c r="H28" s="59">
        <v>47546423</v>
      </c>
      <c r="I28" s="59">
        <v>94384218</v>
      </c>
      <c r="J28" s="59">
        <v>191593815</v>
      </c>
      <c r="K28" s="59">
        <v>121575812</v>
      </c>
      <c r="L28" s="59">
        <v>202783327</v>
      </c>
      <c r="M28" s="59">
        <v>515952954</v>
      </c>
      <c r="N28" s="59">
        <v>155847763</v>
      </c>
      <c r="O28" s="59">
        <v>72615330</v>
      </c>
      <c r="P28" s="59">
        <v>161906958</v>
      </c>
      <c r="Q28" s="59">
        <v>390370051</v>
      </c>
      <c r="R28" s="59">
        <v>137373889</v>
      </c>
      <c r="S28" s="59">
        <v>26963353</v>
      </c>
      <c r="T28" s="59">
        <v>198170864</v>
      </c>
      <c r="U28" s="59">
        <v>362508106</v>
      </c>
      <c r="V28" s="59">
        <v>1363215329</v>
      </c>
      <c r="W28" s="59">
        <v>2062037338</v>
      </c>
      <c r="X28" s="59">
        <v>-698822009</v>
      </c>
      <c r="Y28" s="60">
        <v>-33.89</v>
      </c>
      <c r="Z28" s="61">
        <v>2062037338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2996590608</v>
      </c>
      <c r="C30" s="18">
        <v>0</v>
      </c>
      <c r="D30" s="58">
        <v>4014818178</v>
      </c>
      <c r="E30" s="59">
        <v>2212497654</v>
      </c>
      <c r="F30" s="59">
        <v>4758382</v>
      </c>
      <c r="G30" s="59">
        <v>39824851</v>
      </c>
      <c r="H30" s="59">
        <v>129484718</v>
      </c>
      <c r="I30" s="59">
        <v>174067951</v>
      </c>
      <c r="J30" s="59">
        <v>283678575</v>
      </c>
      <c r="K30" s="59">
        <v>211362871</v>
      </c>
      <c r="L30" s="59">
        <v>286057702</v>
      </c>
      <c r="M30" s="59">
        <v>781099148</v>
      </c>
      <c r="N30" s="59">
        <v>-15508926</v>
      </c>
      <c r="O30" s="59">
        <v>152966520</v>
      </c>
      <c r="P30" s="59">
        <v>299218433</v>
      </c>
      <c r="Q30" s="59">
        <v>436676027</v>
      </c>
      <c r="R30" s="59">
        <v>164038303</v>
      </c>
      <c r="S30" s="59">
        <v>181085304</v>
      </c>
      <c r="T30" s="59">
        <v>283109824</v>
      </c>
      <c r="U30" s="59">
        <v>628233431</v>
      </c>
      <c r="V30" s="59">
        <v>2020076557</v>
      </c>
      <c r="W30" s="59">
        <v>2212497654</v>
      </c>
      <c r="X30" s="59">
        <v>-192421097</v>
      </c>
      <c r="Y30" s="60">
        <v>-8.7</v>
      </c>
      <c r="Z30" s="61">
        <v>2212497654</v>
      </c>
    </row>
    <row r="31" spans="1:26" ht="12.75">
      <c r="A31" s="57" t="s">
        <v>49</v>
      </c>
      <c r="B31" s="18">
        <v>934134779</v>
      </c>
      <c r="C31" s="18">
        <v>0</v>
      </c>
      <c r="D31" s="58">
        <v>1050878884</v>
      </c>
      <c r="E31" s="59">
        <v>726089406</v>
      </c>
      <c r="F31" s="59">
        <v>779148</v>
      </c>
      <c r="G31" s="59">
        <v>16044544</v>
      </c>
      <c r="H31" s="59">
        <v>20817179</v>
      </c>
      <c r="I31" s="59">
        <v>37640871</v>
      </c>
      <c r="J31" s="59">
        <v>57461561</v>
      </c>
      <c r="K31" s="59">
        <v>34979403</v>
      </c>
      <c r="L31" s="59">
        <v>65230370</v>
      </c>
      <c r="M31" s="59">
        <v>157671334</v>
      </c>
      <c r="N31" s="59">
        <v>39386258</v>
      </c>
      <c r="O31" s="59">
        <v>40467076</v>
      </c>
      <c r="P31" s="59">
        <v>60683621</v>
      </c>
      <c r="Q31" s="59">
        <v>140536955</v>
      </c>
      <c r="R31" s="59">
        <v>20750560</v>
      </c>
      <c r="S31" s="59">
        <v>127925785</v>
      </c>
      <c r="T31" s="59">
        <v>100758851</v>
      </c>
      <c r="U31" s="59">
        <v>249435196</v>
      </c>
      <c r="V31" s="59">
        <v>585284356</v>
      </c>
      <c r="W31" s="59">
        <v>726089406</v>
      </c>
      <c r="X31" s="59">
        <v>-140805050</v>
      </c>
      <c r="Y31" s="60">
        <v>-19.39</v>
      </c>
      <c r="Z31" s="61">
        <v>726089406</v>
      </c>
    </row>
    <row r="32" spans="1:26" ht="12.75">
      <c r="A32" s="68" t="s">
        <v>50</v>
      </c>
      <c r="B32" s="21">
        <f>SUM(B28:B31)</f>
        <v>5972819191</v>
      </c>
      <c r="C32" s="21">
        <f>SUM(C28:C31)</f>
        <v>0</v>
      </c>
      <c r="D32" s="103">
        <f aca="true" t="shared" si="5" ref="D32:Z32">SUM(D28:D31)</f>
        <v>7417206981</v>
      </c>
      <c r="E32" s="104">
        <f t="shared" si="5"/>
        <v>5000624398</v>
      </c>
      <c r="F32" s="104">
        <f t="shared" si="5"/>
        <v>5537530</v>
      </c>
      <c r="G32" s="104">
        <f t="shared" si="5"/>
        <v>102707190</v>
      </c>
      <c r="H32" s="104">
        <f t="shared" si="5"/>
        <v>197848320</v>
      </c>
      <c r="I32" s="104">
        <f t="shared" si="5"/>
        <v>306093040</v>
      </c>
      <c r="J32" s="104">
        <f t="shared" si="5"/>
        <v>532733951</v>
      </c>
      <c r="K32" s="104">
        <f t="shared" si="5"/>
        <v>367918086</v>
      </c>
      <c r="L32" s="104">
        <f t="shared" si="5"/>
        <v>554071399</v>
      </c>
      <c r="M32" s="104">
        <f t="shared" si="5"/>
        <v>1454723436</v>
      </c>
      <c r="N32" s="104">
        <f t="shared" si="5"/>
        <v>179725095</v>
      </c>
      <c r="O32" s="104">
        <f t="shared" si="5"/>
        <v>266048926</v>
      </c>
      <c r="P32" s="104">
        <f t="shared" si="5"/>
        <v>521809012</v>
      </c>
      <c r="Q32" s="104">
        <f t="shared" si="5"/>
        <v>967583033</v>
      </c>
      <c r="R32" s="104">
        <f t="shared" si="5"/>
        <v>322162752</v>
      </c>
      <c r="S32" s="104">
        <f t="shared" si="5"/>
        <v>335974442</v>
      </c>
      <c r="T32" s="104">
        <f t="shared" si="5"/>
        <v>582039539</v>
      </c>
      <c r="U32" s="104">
        <f t="shared" si="5"/>
        <v>1240176733</v>
      </c>
      <c r="V32" s="104">
        <f t="shared" si="5"/>
        <v>3968576242</v>
      </c>
      <c r="W32" s="104">
        <f t="shared" si="5"/>
        <v>5000624398</v>
      </c>
      <c r="X32" s="104">
        <f t="shared" si="5"/>
        <v>-1032048156</v>
      </c>
      <c r="Y32" s="105">
        <f>+IF(W32&lt;&gt;0,(X32/W32)*100,0)</f>
        <v>-20.638385806635824</v>
      </c>
      <c r="Z32" s="106">
        <f t="shared" si="5"/>
        <v>5000624398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10924835894</v>
      </c>
      <c r="C35" s="18">
        <v>0</v>
      </c>
      <c r="D35" s="58">
        <v>9809908856</v>
      </c>
      <c r="E35" s="59">
        <v>9807541456</v>
      </c>
      <c r="F35" s="59">
        <v>13100412643</v>
      </c>
      <c r="G35" s="59">
        <v>-358480348</v>
      </c>
      <c r="H35" s="59">
        <v>-196125655</v>
      </c>
      <c r="I35" s="59">
        <v>12545806640</v>
      </c>
      <c r="J35" s="59">
        <v>-423522079</v>
      </c>
      <c r="K35" s="59">
        <v>-354999230</v>
      </c>
      <c r="L35" s="59">
        <v>-241850551</v>
      </c>
      <c r="M35" s="59">
        <v>-1020371860</v>
      </c>
      <c r="N35" s="59">
        <v>311040850</v>
      </c>
      <c r="O35" s="59">
        <v>-157243277</v>
      </c>
      <c r="P35" s="59">
        <v>-324076988</v>
      </c>
      <c r="Q35" s="59">
        <v>-170279415</v>
      </c>
      <c r="R35" s="59">
        <v>1754360586</v>
      </c>
      <c r="S35" s="59">
        <v>-713493194</v>
      </c>
      <c r="T35" s="59">
        <v>-354833372</v>
      </c>
      <c r="U35" s="59">
        <v>686034020</v>
      </c>
      <c r="V35" s="59">
        <v>12041189385</v>
      </c>
      <c r="W35" s="59">
        <v>9807541456</v>
      </c>
      <c r="X35" s="59">
        <v>2233647929</v>
      </c>
      <c r="Y35" s="60">
        <v>22.77</v>
      </c>
      <c r="Z35" s="61">
        <v>9807541456</v>
      </c>
    </row>
    <row r="36" spans="1:26" ht="12.75">
      <c r="A36" s="57" t="s">
        <v>53</v>
      </c>
      <c r="B36" s="18">
        <v>61198860787</v>
      </c>
      <c r="C36" s="18">
        <v>0</v>
      </c>
      <c r="D36" s="58">
        <v>64072654130</v>
      </c>
      <c r="E36" s="59">
        <v>62943389732</v>
      </c>
      <c r="F36" s="59">
        <v>61676619979</v>
      </c>
      <c r="G36" s="59">
        <v>-638329038</v>
      </c>
      <c r="H36" s="59">
        <v>59289036</v>
      </c>
      <c r="I36" s="59">
        <v>61097579977</v>
      </c>
      <c r="J36" s="59">
        <v>379342766</v>
      </c>
      <c r="K36" s="59">
        <v>202451741</v>
      </c>
      <c r="L36" s="59">
        <v>378550422</v>
      </c>
      <c r="M36" s="59">
        <v>960344929</v>
      </c>
      <c r="N36" s="59">
        <v>-15205606</v>
      </c>
      <c r="O36" s="59">
        <v>127166888</v>
      </c>
      <c r="P36" s="59">
        <v>543139816</v>
      </c>
      <c r="Q36" s="59">
        <v>655101098</v>
      </c>
      <c r="R36" s="59">
        <v>182042461</v>
      </c>
      <c r="S36" s="59">
        <v>-70253891</v>
      </c>
      <c r="T36" s="59">
        <v>416068766</v>
      </c>
      <c r="U36" s="59">
        <v>527857336</v>
      </c>
      <c r="V36" s="59">
        <v>63240883340</v>
      </c>
      <c r="W36" s="59">
        <v>62943389732</v>
      </c>
      <c r="X36" s="59">
        <v>297493608</v>
      </c>
      <c r="Y36" s="60">
        <v>0.47</v>
      </c>
      <c r="Z36" s="61">
        <v>62943389732</v>
      </c>
    </row>
    <row r="37" spans="1:26" ht="12.75">
      <c r="A37" s="57" t="s">
        <v>54</v>
      </c>
      <c r="B37" s="18">
        <v>12984204517</v>
      </c>
      <c r="C37" s="18">
        <v>0</v>
      </c>
      <c r="D37" s="58">
        <v>14775924377</v>
      </c>
      <c r="E37" s="59">
        <v>14747268951</v>
      </c>
      <c r="F37" s="59">
        <v>11955622849</v>
      </c>
      <c r="G37" s="59">
        <v>-236516022</v>
      </c>
      <c r="H37" s="59">
        <v>147609706</v>
      </c>
      <c r="I37" s="59">
        <v>11866716533</v>
      </c>
      <c r="J37" s="59">
        <v>369668709</v>
      </c>
      <c r="K37" s="59">
        <v>183129333</v>
      </c>
      <c r="L37" s="59">
        <v>-205325785</v>
      </c>
      <c r="M37" s="59">
        <v>347472257</v>
      </c>
      <c r="N37" s="59">
        <v>654867922</v>
      </c>
      <c r="O37" s="59">
        <v>163375139</v>
      </c>
      <c r="P37" s="59">
        <v>-364488696</v>
      </c>
      <c r="Q37" s="59">
        <v>453754365</v>
      </c>
      <c r="R37" s="59">
        <v>1655757614</v>
      </c>
      <c r="S37" s="59">
        <v>-165652077</v>
      </c>
      <c r="T37" s="59">
        <v>1314874876</v>
      </c>
      <c r="U37" s="59">
        <v>2804980413</v>
      </c>
      <c r="V37" s="59">
        <v>15472923568</v>
      </c>
      <c r="W37" s="59">
        <v>14747268951</v>
      </c>
      <c r="X37" s="59">
        <v>725654617</v>
      </c>
      <c r="Y37" s="60">
        <v>4.92</v>
      </c>
      <c r="Z37" s="61">
        <v>14747268951</v>
      </c>
    </row>
    <row r="38" spans="1:26" ht="12.75">
      <c r="A38" s="57" t="s">
        <v>55</v>
      </c>
      <c r="B38" s="18">
        <v>9133744096</v>
      </c>
      <c r="C38" s="18">
        <v>0</v>
      </c>
      <c r="D38" s="58">
        <v>13501301860</v>
      </c>
      <c r="E38" s="59">
        <v>13501301860</v>
      </c>
      <c r="F38" s="59">
        <v>9087877862</v>
      </c>
      <c r="G38" s="59">
        <v>6918242</v>
      </c>
      <c r="H38" s="59">
        <v>-885331</v>
      </c>
      <c r="I38" s="59">
        <v>9093910773</v>
      </c>
      <c r="J38" s="59">
        <v>-25574817</v>
      </c>
      <c r="K38" s="59">
        <v>-79393595</v>
      </c>
      <c r="L38" s="59">
        <v>-70956501</v>
      </c>
      <c r="M38" s="59">
        <v>-175924913</v>
      </c>
      <c r="N38" s="59">
        <v>-47918444</v>
      </c>
      <c r="O38" s="59">
        <v>-6439726</v>
      </c>
      <c r="P38" s="59">
        <v>-4664050</v>
      </c>
      <c r="Q38" s="59">
        <v>-59022220</v>
      </c>
      <c r="R38" s="59">
        <v>-3302489</v>
      </c>
      <c r="S38" s="59">
        <v>-89975343</v>
      </c>
      <c r="T38" s="59">
        <v>-57752935</v>
      </c>
      <c r="U38" s="59">
        <v>-151030767</v>
      </c>
      <c r="V38" s="59">
        <v>8707932873</v>
      </c>
      <c r="W38" s="59">
        <v>13501301860</v>
      </c>
      <c r="X38" s="59">
        <v>-4793368987</v>
      </c>
      <c r="Y38" s="60">
        <v>-35.5</v>
      </c>
      <c r="Z38" s="61">
        <v>13501301860</v>
      </c>
    </row>
    <row r="39" spans="1:26" ht="12.75">
      <c r="A39" s="57" t="s">
        <v>56</v>
      </c>
      <c r="B39" s="18">
        <v>50005748089</v>
      </c>
      <c r="C39" s="18">
        <v>0</v>
      </c>
      <c r="D39" s="58">
        <v>45605336749</v>
      </c>
      <c r="E39" s="59">
        <v>45063730886</v>
      </c>
      <c r="F39" s="59">
        <v>53733531889</v>
      </c>
      <c r="G39" s="59">
        <v>-767211600</v>
      </c>
      <c r="H39" s="59">
        <v>-283560994</v>
      </c>
      <c r="I39" s="59">
        <v>52682759295</v>
      </c>
      <c r="J39" s="59">
        <v>-388273207</v>
      </c>
      <c r="K39" s="59">
        <v>-256283262</v>
      </c>
      <c r="L39" s="59">
        <v>412982119</v>
      </c>
      <c r="M39" s="59">
        <v>-231574350</v>
      </c>
      <c r="N39" s="59">
        <v>-311114239</v>
      </c>
      <c r="O39" s="59">
        <v>-187011797</v>
      </c>
      <c r="P39" s="59">
        <v>588215595</v>
      </c>
      <c r="Q39" s="59">
        <v>90089559</v>
      </c>
      <c r="R39" s="59">
        <v>283947895</v>
      </c>
      <c r="S39" s="59">
        <v>-528119676</v>
      </c>
      <c r="T39" s="59">
        <v>-1195886582</v>
      </c>
      <c r="U39" s="59">
        <v>-1440058363</v>
      </c>
      <c r="V39" s="59">
        <v>51101216141</v>
      </c>
      <c r="W39" s="59">
        <v>45063730886</v>
      </c>
      <c r="X39" s="59">
        <v>6037485255</v>
      </c>
      <c r="Y39" s="60">
        <v>13.4</v>
      </c>
      <c r="Z39" s="61">
        <v>45063730886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-30875823566</v>
      </c>
      <c r="C42" s="18">
        <v>0</v>
      </c>
      <c r="D42" s="58">
        <v>-35008289004</v>
      </c>
      <c r="E42" s="59">
        <v>-34067700209</v>
      </c>
      <c r="F42" s="59">
        <v>-2915157464</v>
      </c>
      <c r="G42" s="59">
        <v>-2721350583</v>
      </c>
      <c r="H42" s="59">
        <v>-2953057899</v>
      </c>
      <c r="I42" s="59">
        <v>-8589565946</v>
      </c>
      <c r="J42" s="59">
        <v>-2917898015</v>
      </c>
      <c r="K42" s="59">
        <v>-2681287998</v>
      </c>
      <c r="L42" s="59">
        <v>-2595784909</v>
      </c>
      <c r="M42" s="59">
        <v>-8194970922</v>
      </c>
      <c r="N42" s="59">
        <v>-2486906307</v>
      </c>
      <c r="O42" s="59">
        <v>-2511420003</v>
      </c>
      <c r="P42" s="59">
        <v>-1460354638</v>
      </c>
      <c r="Q42" s="59">
        <v>-6458680948</v>
      </c>
      <c r="R42" s="59">
        <v>-3713551385</v>
      </c>
      <c r="S42" s="59">
        <v>-2121839741</v>
      </c>
      <c r="T42" s="59">
        <v>-2816782135</v>
      </c>
      <c r="U42" s="59">
        <v>-8652173261</v>
      </c>
      <c r="V42" s="59">
        <v>-31895391077</v>
      </c>
      <c r="W42" s="59">
        <v>-34067700209</v>
      </c>
      <c r="X42" s="59">
        <v>2172309132</v>
      </c>
      <c r="Y42" s="60">
        <v>-6.38</v>
      </c>
      <c r="Z42" s="61">
        <v>-34067700209</v>
      </c>
    </row>
    <row r="43" spans="1:26" ht="12.75">
      <c r="A43" s="57" t="s">
        <v>59</v>
      </c>
      <c r="B43" s="18">
        <v>83318289</v>
      </c>
      <c r="C43" s="18">
        <v>0</v>
      </c>
      <c r="D43" s="58">
        <v>-806232162</v>
      </c>
      <c r="E43" s="59">
        <v>0</v>
      </c>
      <c r="F43" s="59">
        <v>-1857657701</v>
      </c>
      <c r="G43" s="59">
        <v>2052825677</v>
      </c>
      <c r="H43" s="59">
        <v>238158</v>
      </c>
      <c r="I43" s="59">
        <v>195406134</v>
      </c>
      <c r="J43" s="59">
        <v>15583235</v>
      </c>
      <c r="K43" s="59">
        <v>8319311</v>
      </c>
      <c r="L43" s="59">
        <v>-7827591</v>
      </c>
      <c r="M43" s="59">
        <v>16074955</v>
      </c>
      <c r="N43" s="59">
        <v>9316526</v>
      </c>
      <c r="O43" s="59">
        <v>-25495175</v>
      </c>
      <c r="P43" s="59">
        <v>16180186</v>
      </c>
      <c r="Q43" s="59">
        <v>1537</v>
      </c>
      <c r="R43" s="59">
        <v>-26</v>
      </c>
      <c r="S43" s="59">
        <v>-26</v>
      </c>
      <c r="T43" s="59">
        <v>1898868</v>
      </c>
      <c r="U43" s="59">
        <v>1898816</v>
      </c>
      <c r="V43" s="59">
        <v>213381442</v>
      </c>
      <c r="W43" s="59">
        <v>-806232162</v>
      </c>
      <c r="X43" s="59">
        <v>1019613604</v>
      </c>
      <c r="Y43" s="60">
        <v>-126.47</v>
      </c>
      <c r="Z43" s="61">
        <v>0</v>
      </c>
    </row>
    <row r="44" spans="1:26" ht="12.75">
      <c r="A44" s="57" t="s">
        <v>60</v>
      </c>
      <c r="B44" s="18">
        <v>44369340</v>
      </c>
      <c r="C44" s="18">
        <v>0</v>
      </c>
      <c r="D44" s="58">
        <v>-132391934</v>
      </c>
      <c r="E44" s="59">
        <v>0</v>
      </c>
      <c r="F44" s="59">
        <v>861703453</v>
      </c>
      <c r="G44" s="59">
        <v>-910746125</v>
      </c>
      <c r="H44" s="59">
        <v>-17906634</v>
      </c>
      <c r="I44" s="59">
        <v>-66949306</v>
      </c>
      <c r="J44" s="59">
        <v>8021098</v>
      </c>
      <c r="K44" s="59">
        <v>-6450554</v>
      </c>
      <c r="L44" s="59">
        <v>21607796</v>
      </c>
      <c r="M44" s="59">
        <v>23178340</v>
      </c>
      <c r="N44" s="59">
        <v>-42254067</v>
      </c>
      <c r="O44" s="59">
        <v>41594541</v>
      </c>
      <c r="P44" s="59">
        <v>-15848969</v>
      </c>
      <c r="Q44" s="59">
        <v>-16508495</v>
      </c>
      <c r="R44" s="59">
        <v>2072821</v>
      </c>
      <c r="S44" s="59">
        <v>4699979</v>
      </c>
      <c r="T44" s="59">
        <v>-9329858</v>
      </c>
      <c r="U44" s="59">
        <v>-2557058</v>
      </c>
      <c r="V44" s="59">
        <v>-62836519</v>
      </c>
      <c r="W44" s="59">
        <v>-132391934</v>
      </c>
      <c r="X44" s="59">
        <v>69555415</v>
      </c>
      <c r="Y44" s="60">
        <v>-52.54</v>
      </c>
      <c r="Z44" s="61">
        <v>0</v>
      </c>
    </row>
    <row r="45" spans="1:26" ht="12.75">
      <c r="A45" s="68" t="s">
        <v>61</v>
      </c>
      <c r="B45" s="21">
        <v>-27091157241</v>
      </c>
      <c r="C45" s="21">
        <v>0</v>
      </c>
      <c r="D45" s="103">
        <v>-30264532739</v>
      </c>
      <c r="E45" s="104">
        <v>-28385319848</v>
      </c>
      <c r="F45" s="104">
        <v>-382041351</v>
      </c>
      <c r="G45" s="104">
        <f>+F45+G42+G43+G44+G83</f>
        <v>-1961321809</v>
      </c>
      <c r="H45" s="104">
        <f>+G45+H42+H43+H44+H83</f>
        <v>-4932044684</v>
      </c>
      <c r="I45" s="104">
        <f>+H45</f>
        <v>-4932044684</v>
      </c>
      <c r="J45" s="104">
        <f>+H45+J42+J43+J44+J83</f>
        <v>-7826305303</v>
      </c>
      <c r="K45" s="104">
        <f>+J45+K42+K43+K44+K83</f>
        <v>-10505721444</v>
      </c>
      <c r="L45" s="104">
        <f>+K45+L42+L43+L44+L83</f>
        <v>-13087710248</v>
      </c>
      <c r="M45" s="104">
        <f>+L45</f>
        <v>-13087710248</v>
      </c>
      <c r="N45" s="104">
        <f>+L45+N42+N43+N44+N83</f>
        <v>-15607355739</v>
      </c>
      <c r="O45" s="104">
        <f>+N45+O42+O43+O44+O83</f>
        <v>-18102673376</v>
      </c>
      <c r="P45" s="104">
        <f>+O45+P42+P43+P44+P83</f>
        <v>-19562489741</v>
      </c>
      <c r="Q45" s="104">
        <f>+P45</f>
        <v>-19562489741</v>
      </c>
      <c r="R45" s="104">
        <f>+P45+R42+R43+R44+R83</f>
        <v>-23274005813</v>
      </c>
      <c r="S45" s="104">
        <f>+R45+S42+S43+S44+S83</f>
        <v>-25391196290</v>
      </c>
      <c r="T45" s="104">
        <f>+S45+T42+T43+T44+T83</f>
        <v>-28215211902</v>
      </c>
      <c r="U45" s="104">
        <f>+T45</f>
        <v>-28215211902</v>
      </c>
      <c r="V45" s="104">
        <f>+U45</f>
        <v>-28215211902</v>
      </c>
      <c r="W45" s="104">
        <f>+W83+W42+W43+W44</f>
        <v>-34532792613</v>
      </c>
      <c r="X45" s="104">
        <f>+V45-W45</f>
        <v>6317580711</v>
      </c>
      <c r="Y45" s="105">
        <f>+IF(W45&lt;&gt;0,+(X45/W45)*100,0)</f>
        <v>-18.294439090980795</v>
      </c>
      <c r="Z45" s="106">
        <v>-28385319848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5395430740</v>
      </c>
      <c r="C68" s="18">
        <v>0</v>
      </c>
      <c r="D68" s="19">
        <v>6140478219</v>
      </c>
      <c r="E68" s="20">
        <v>6140478219</v>
      </c>
      <c r="F68" s="20">
        <v>403964291</v>
      </c>
      <c r="G68" s="20">
        <v>483915490</v>
      </c>
      <c r="H68" s="20">
        <v>371250044</v>
      </c>
      <c r="I68" s="20">
        <v>1259129825</v>
      </c>
      <c r="J68" s="20">
        <v>479260118</v>
      </c>
      <c r="K68" s="20">
        <v>466895420</v>
      </c>
      <c r="L68" s="20">
        <v>479737243</v>
      </c>
      <c r="M68" s="20">
        <v>1425892781</v>
      </c>
      <c r="N68" s="20">
        <v>492655580</v>
      </c>
      <c r="O68" s="20">
        <v>536115287</v>
      </c>
      <c r="P68" s="20">
        <v>448010541</v>
      </c>
      <c r="Q68" s="20">
        <v>1476781408</v>
      </c>
      <c r="R68" s="20">
        <v>480914835</v>
      </c>
      <c r="S68" s="20">
        <v>504980024</v>
      </c>
      <c r="T68" s="20">
        <v>498265138</v>
      </c>
      <c r="U68" s="20">
        <v>1484159997</v>
      </c>
      <c r="V68" s="20">
        <v>5645964011</v>
      </c>
      <c r="W68" s="20">
        <v>6140478219</v>
      </c>
      <c r="X68" s="20">
        <v>0</v>
      </c>
      <c r="Y68" s="19">
        <v>0</v>
      </c>
      <c r="Z68" s="22">
        <v>6140478219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13915463150</v>
      </c>
      <c r="C70" s="18">
        <v>0</v>
      </c>
      <c r="D70" s="19">
        <v>15553417080</v>
      </c>
      <c r="E70" s="20">
        <v>15070433858</v>
      </c>
      <c r="F70" s="20">
        <v>1467564651</v>
      </c>
      <c r="G70" s="20">
        <v>1769049966</v>
      </c>
      <c r="H70" s="20">
        <v>1624167884</v>
      </c>
      <c r="I70" s="20">
        <v>4860782501</v>
      </c>
      <c r="J70" s="20">
        <v>1176098299</v>
      </c>
      <c r="K70" s="20">
        <v>1169396168</v>
      </c>
      <c r="L70" s="20">
        <v>1164962890</v>
      </c>
      <c r="M70" s="20">
        <v>3510457357</v>
      </c>
      <c r="N70" s="20">
        <v>1075317010</v>
      </c>
      <c r="O70" s="20">
        <v>1151648774</v>
      </c>
      <c r="P70" s="20">
        <v>843064686</v>
      </c>
      <c r="Q70" s="20">
        <v>3070030470</v>
      </c>
      <c r="R70" s="20">
        <v>1286075874</v>
      </c>
      <c r="S70" s="20">
        <v>916779866</v>
      </c>
      <c r="T70" s="20">
        <v>1174052362</v>
      </c>
      <c r="U70" s="20">
        <v>3376908102</v>
      </c>
      <c r="V70" s="20">
        <v>14818178430</v>
      </c>
      <c r="W70" s="20">
        <v>15070433858</v>
      </c>
      <c r="X70" s="20">
        <v>0</v>
      </c>
      <c r="Y70" s="19">
        <v>0</v>
      </c>
      <c r="Z70" s="22">
        <v>15070433858</v>
      </c>
    </row>
    <row r="71" spans="1:26" ht="12.75" hidden="1">
      <c r="A71" s="38" t="s">
        <v>67</v>
      </c>
      <c r="B71" s="18">
        <v>3873112371</v>
      </c>
      <c r="C71" s="18">
        <v>0</v>
      </c>
      <c r="D71" s="19">
        <v>4870107512</v>
      </c>
      <c r="E71" s="20">
        <v>4480087227</v>
      </c>
      <c r="F71" s="20">
        <v>321935541</v>
      </c>
      <c r="G71" s="20">
        <v>438363764</v>
      </c>
      <c r="H71" s="20">
        <v>369459466</v>
      </c>
      <c r="I71" s="20">
        <v>1129758771</v>
      </c>
      <c r="J71" s="20">
        <v>360456376</v>
      </c>
      <c r="K71" s="20">
        <v>385807573</v>
      </c>
      <c r="L71" s="20">
        <v>380857791</v>
      </c>
      <c r="M71" s="20">
        <v>1127121740</v>
      </c>
      <c r="N71" s="20">
        <v>387082753</v>
      </c>
      <c r="O71" s="20">
        <v>373491962</v>
      </c>
      <c r="P71" s="20">
        <v>342254751</v>
      </c>
      <c r="Q71" s="20">
        <v>1102829466</v>
      </c>
      <c r="R71" s="20">
        <v>359758313</v>
      </c>
      <c r="S71" s="20">
        <v>324554329</v>
      </c>
      <c r="T71" s="20">
        <v>368486031</v>
      </c>
      <c r="U71" s="20">
        <v>1052798673</v>
      </c>
      <c r="V71" s="20">
        <v>4412508650</v>
      </c>
      <c r="W71" s="20">
        <v>4480087227</v>
      </c>
      <c r="X71" s="20">
        <v>0</v>
      </c>
      <c r="Y71" s="19">
        <v>0</v>
      </c>
      <c r="Z71" s="22">
        <v>4480087227</v>
      </c>
    </row>
    <row r="72" spans="1:26" ht="12.75" hidden="1">
      <c r="A72" s="38" t="s">
        <v>68</v>
      </c>
      <c r="B72" s="18">
        <v>1477905512</v>
      </c>
      <c r="C72" s="18">
        <v>0</v>
      </c>
      <c r="D72" s="19">
        <v>1771370677</v>
      </c>
      <c r="E72" s="20">
        <v>1771370677</v>
      </c>
      <c r="F72" s="20">
        <v>127820170</v>
      </c>
      <c r="G72" s="20">
        <v>159017806</v>
      </c>
      <c r="H72" s="20">
        <v>142307693</v>
      </c>
      <c r="I72" s="20">
        <v>429145669</v>
      </c>
      <c r="J72" s="20">
        <v>142232920</v>
      </c>
      <c r="K72" s="20">
        <v>148314788</v>
      </c>
      <c r="L72" s="20">
        <v>145388912</v>
      </c>
      <c r="M72" s="20">
        <v>435936620</v>
      </c>
      <c r="N72" s="20">
        <v>150937758</v>
      </c>
      <c r="O72" s="20">
        <v>147688049</v>
      </c>
      <c r="P72" s="20">
        <v>135340850</v>
      </c>
      <c r="Q72" s="20">
        <v>433966657</v>
      </c>
      <c r="R72" s="20">
        <v>142890727</v>
      </c>
      <c r="S72" s="20">
        <v>140883634</v>
      </c>
      <c r="T72" s="20">
        <v>125338809</v>
      </c>
      <c r="U72" s="20">
        <v>409113170</v>
      </c>
      <c r="V72" s="20">
        <v>1708162116</v>
      </c>
      <c r="W72" s="20">
        <v>1771370677</v>
      </c>
      <c r="X72" s="20">
        <v>0</v>
      </c>
      <c r="Y72" s="19">
        <v>0</v>
      </c>
      <c r="Z72" s="22">
        <v>1771370677</v>
      </c>
    </row>
    <row r="73" spans="1:26" ht="12.75" hidden="1">
      <c r="A73" s="38" t="s">
        <v>69</v>
      </c>
      <c r="B73" s="18">
        <v>1319678215</v>
      </c>
      <c r="C73" s="18">
        <v>0</v>
      </c>
      <c r="D73" s="19">
        <v>1533344175</v>
      </c>
      <c r="E73" s="20">
        <v>1533344175</v>
      </c>
      <c r="F73" s="20">
        <v>111863658</v>
      </c>
      <c r="G73" s="20">
        <v>109242264</v>
      </c>
      <c r="H73" s="20">
        <v>115067358</v>
      </c>
      <c r="I73" s="20">
        <v>336173280</v>
      </c>
      <c r="J73" s="20">
        <v>115699202</v>
      </c>
      <c r="K73" s="20">
        <v>119290953</v>
      </c>
      <c r="L73" s="20">
        <v>107026386</v>
      </c>
      <c r="M73" s="20">
        <v>342016541</v>
      </c>
      <c r="N73" s="20">
        <v>117435548</v>
      </c>
      <c r="O73" s="20">
        <v>119361006</v>
      </c>
      <c r="P73" s="20">
        <v>105674246</v>
      </c>
      <c r="Q73" s="20">
        <v>342470800</v>
      </c>
      <c r="R73" s="20">
        <v>99917945</v>
      </c>
      <c r="S73" s="20">
        <v>120869322</v>
      </c>
      <c r="T73" s="20">
        <v>113644736</v>
      </c>
      <c r="U73" s="20">
        <v>334432003</v>
      </c>
      <c r="V73" s="20">
        <v>1355092624</v>
      </c>
      <c r="W73" s="20">
        <v>1533344175</v>
      </c>
      <c r="X73" s="20">
        <v>0</v>
      </c>
      <c r="Y73" s="19">
        <v>0</v>
      </c>
      <c r="Z73" s="22">
        <v>1533344175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485263268</v>
      </c>
      <c r="C75" s="27">
        <v>0</v>
      </c>
      <c r="D75" s="28">
        <v>560910075</v>
      </c>
      <c r="E75" s="29">
        <v>560940080</v>
      </c>
      <c r="F75" s="29">
        <v>56454975</v>
      </c>
      <c r="G75" s="29">
        <v>34545609</v>
      </c>
      <c r="H75" s="29">
        <v>38906325</v>
      </c>
      <c r="I75" s="29">
        <v>129906909</v>
      </c>
      <c r="J75" s="29">
        <v>37315232</v>
      </c>
      <c r="K75" s="29">
        <v>33616561</v>
      </c>
      <c r="L75" s="29">
        <v>35537526</v>
      </c>
      <c r="M75" s="29">
        <v>106469319</v>
      </c>
      <c r="N75" s="29">
        <v>39996242</v>
      </c>
      <c r="O75" s="29">
        <v>58066811</v>
      </c>
      <c r="P75" s="29">
        <v>14359784</v>
      </c>
      <c r="Q75" s="29">
        <v>112422837</v>
      </c>
      <c r="R75" s="29">
        <v>37876557</v>
      </c>
      <c r="S75" s="29">
        <v>33458289</v>
      </c>
      <c r="T75" s="29">
        <v>40350459</v>
      </c>
      <c r="U75" s="29">
        <v>111685305</v>
      </c>
      <c r="V75" s="29">
        <v>460484370</v>
      </c>
      <c r="W75" s="29">
        <v>560940080</v>
      </c>
      <c r="X75" s="29">
        <v>0</v>
      </c>
      <c r="Y75" s="28">
        <v>0</v>
      </c>
      <c r="Z75" s="30">
        <v>560940080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3656978696</v>
      </c>
      <c r="C83" s="18"/>
      <c r="D83" s="19">
        <v>5682380361</v>
      </c>
      <c r="E83" s="20">
        <v>5682380361</v>
      </c>
      <c r="F83" s="20">
        <v>3529070361</v>
      </c>
      <c r="G83" s="20">
        <v>-9427</v>
      </c>
      <c r="H83" s="20">
        <v>3500</v>
      </c>
      <c r="I83" s="20">
        <v>3529070361</v>
      </c>
      <c r="J83" s="20">
        <v>33063</v>
      </c>
      <c r="K83" s="20">
        <v>3100</v>
      </c>
      <c r="L83" s="20">
        <v>15900</v>
      </c>
      <c r="M83" s="20">
        <v>33063</v>
      </c>
      <c r="N83" s="20">
        <v>198357</v>
      </c>
      <c r="O83" s="20">
        <v>3000</v>
      </c>
      <c r="P83" s="20">
        <v>207056</v>
      </c>
      <c r="Q83" s="20">
        <v>198357</v>
      </c>
      <c r="R83" s="20">
        <v>-37482</v>
      </c>
      <c r="S83" s="20">
        <v>-50689</v>
      </c>
      <c r="T83" s="20">
        <v>197513</v>
      </c>
      <c r="U83" s="20">
        <v>-37482</v>
      </c>
      <c r="V83" s="20">
        <v>3529070361</v>
      </c>
      <c r="W83" s="20">
        <v>473531692</v>
      </c>
      <c r="X83" s="20"/>
      <c r="Y83" s="19"/>
      <c r="Z83" s="22">
        <v>5682380361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12292550028</v>
      </c>
      <c r="E5" s="59">
        <v>12292550000</v>
      </c>
      <c r="F5" s="59">
        <v>1043135721</v>
      </c>
      <c r="G5" s="59">
        <v>1098347467</v>
      </c>
      <c r="H5" s="59">
        <v>1080161363</v>
      </c>
      <c r="I5" s="59">
        <v>3221644551</v>
      </c>
      <c r="J5" s="59">
        <v>1056870382</v>
      </c>
      <c r="K5" s="59">
        <v>1045018902</v>
      </c>
      <c r="L5" s="59">
        <v>1092787042</v>
      </c>
      <c r="M5" s="59">
        <v>3194676326</v>
      </c>
      <c r="N5" s="59">
        <v>1076671401</v>
      </c>
      <c r="O5" s="59">
        <v>1053737830</v>
      </c>
      <c r="P5" s="59">
        <v>1080974064</v>
      </c>
      <c r="Q5" s="59">
        <v>3211383295</v>
      </c>
      <c r="R5" s="59">
        <v>1094234697</v>
      </c>
      <c r="S5" s="59">
        <v>1091860666</v>
      </c>
      <c r="T5" s="59">
        <v>1090036276</v>
      </c>
      <c r="U5" s="59">
        <v>3276131639</v>
      </c>
      <c r="V5" s="59">
        <v>12903835811</v>
      </c>
      <c r="W5" s="59">
        <v>12292550000</v>
      </c>
      <c r="X5" s="59">
        <v>611285811</v>
      </c>
      <c r="Y5" s="60">
        <v>4.97</v>
      </c>
      <c r="Z5" s="61">
        <v>12292550000</v>
      </c>
    </row>
    <row r="6" spans="1:26" ht="12.75">
      <c r="A6" s="57" t="s">
        <v>32</v>
      </c>
      <c r="B6" s="18">
        <v>0</v>
      </c>
      <c r="C6" s="18">
        <v>0</v>
      </c>
      <c r="D6" s="58">
        <v>31199711998</v>
      </c>
      <c r="E6" s="59">
        <v>31463066641</v>
      </c>
      <c r="F6" s="59">
        <v>2723439099</v>
      </c>
      <c r="G6" s="59">
        <v>2804687055</v>
      </c>
      <c r="H6" s="59">
        <v>2535527106</v>
      </c>
      <c r="I6" s="59">
        <v>8063653260</v>
      </c>
      <c r="J6" s="59">
        <v>2459779715</v>
      </c>
      <c r="K6" s="59">
        <v>2781059390</v>
      </c>
      <c r="L6" s="59">
        <v>2595485071</v>
      </c>
      <c r="M6" s="59">
        <v>7836324176</v>
      </c>
      <c r="N6" s="59">
        <v>2516974068</v>
      </c>
      <c r="O6" s="59">
        <v>2430576011</v>
      </c>
      <c r="P6" s="59">
        <v>2621154770</v>
      </c>
      <c r="Q6" s="59">
        <v>7568704849</v>
      </c>
      <c r="R6" s="59">
        <v>2406333277</v>
      </c>
      <c r="S6" s="59">
        <v>2547451271</v>
      </c>
      <c r="T6" s="59">
        <v>2709564094</v>
      </c>
      <c r="U6" s="59">
        <v>7663348642</v>
      </c>
      <c r="V6" s="59">
        <v>31132030927</v>
      </c>
      <c r="W6" s="59">
        <v>31463066641</v>
      </c>
      <c r="X6" s="59">
        <v>-331035714</v>
      </c>
      <c r="Y6" s="60">
        <v>-1.05</v>
      </c>
      <c r="Z6" s="61">
        <v>31463066641</v>
      </c>
    </row>
    <row r="7" spans="1:26" ht="12.75">
      <c r="A7" s="57" t="s">
        <v>33</v>
      </c>
      <c r="B7" s="18">
        <v>0</v>
      </c>
      <c r="C7" s="18">
        <v>0</v>
      </c>
      <c r="D7" s="58">
        <v>305700000</v>
      </c>
      <c r="E7" s="59">
        <v>471113691</v>
      </c>
      <c r="F7" s="59">
        <v>26513659</v>
      </c>
      <c r="G7" s="59">
        <v>41181795</v>
      </c>
      <c r="H7" s="59">
        <v>42230332</v>
      </c>
      <c r="I7" s="59">
        <v>109925786</v>
      </c>
      <c r="J7" s="59">
        <v>19850859</v>
      </c>
      <c r="K7" s="59">
        <v>47715187</v>
      </c>
      <c r="L7" s="59">
        <v>41752030</v>
      </c>
      <c r="M7" s="59">
        <v>109318076</v>
      </c>
      <c r="N7" s="59">
        <v>10817563</v>
      </c>
      <c r="O7" s="59">
        <v>34780269</v>
      </c>
      <c r="P7" s="59">
        <v>254062483</v>
      </c>
      <c r="Q7" s="59">
        <v>299660315</v>
      </c>
      <c r="R7" s="59">
        <v>-133755716</v>
      </c>
      <c r="S7" s="59">
        <v>21508760</v>
      </c>
      <c r="T7" s="59">
        <v>20135430</v>
      </c>
      <c r="U7" s="59">
        <v>-92111526</v>
      </c>
      <c r="V7" s="59">
        <v>426792651</v>
      </c>
      <c r="W7" s="59">
        <v>471113691</v>
      </c>
      <c r="X7" s="59">
        <v>-44321040</v>
      </c>
      <c r="Y7" s="60">
        <v>-9.41</v>
      </c>
      <c r="Z7" s="61">
        <v>471113691</v>
      </c>
    </row>
    <row r="8" spans="1:26" ht="12.75">
      <c r="A8" s="57" t="s">
        <v>34</v>
      </c>
      <c r="B8" s="18">
        <v>0</v>
      </c>
      <c r="C8" s="18">
        <v>0</v>
      </c>
      <c r="D8" s="58">
        <v>9037509995</v>
      </c>
      <c r="E8" s="59">
        <v>13787236243</v>
      </c>
      <c r="F8" s="59">
        <v>2569761750</v>
      </c>
      <c r="G8" s="59">
        <v>623226292</v>
      </c>
      <c r="H8" s="59">
        <v>629254301</v>
      </c>
      <c r="I8" s="59">
        <v>3822242343</v>
      </c>
      <c r="J8" s="59">
        <v>731576642</v>
      </c>
      <c r="K8" s="59">
        <v>642675249</v>
      </c>
      <c r="L8" s="59">
        <v>2073696431</v>
      </c>
      <c r="M8" s="59">
        <v>3447948322</v>
      </c>
      <c r="N8" s="59">
        <v>553304238</v>
      </c>
      <c r="O8" s="59">
        <v>371736174</v>
      </c>
      <c r="P8" s="59">
        <v>1545774545</v>
      </c>
      <c r="Q8" s="59">
        <v>2470814957</v>
      </c>
      <c r="R8" s="59">
        <v>657774174</v>
      </c>
      <c r="S8" s="59">
        <v>667453035</v>
      </c>
      <c r="T8" s="59">
        <v>845596474</v>
      </c>
      <c r="U8" s="59">
        <v>2170823683</v>
      </c>
      <c r="V8" s="59">
        <v>11911829305</v>
      </c>
      <c r="W8" s="59">
        <v>13787236243</v>
      </c>
      <c r="X8" s="59">
        <v>-1875406938</v>
      </c>
      <c r="Y8" s="60">
        <v>-13.6</v>
      </c>
      <c r="Z8" s="61">
        <v>13787236243</v>
      </c>
    </row>
    <row r="9" spans="1:26" ht="12.75">
      <c r="A9" s="57" t="s">
        <v>35</v>
      </c>
      <c r="B9" s="18">
        <v>0</v>
      </c>
      <c r="C9" s="18">
        <v>0</v>
      </c>
      <c r="D9" s="58">
        <v>4649944768</v>
      </c>
      <c r="E9" s="59">
        <v>7330903258</v>
      </c>
      <c r="F9" s="59">
        <v>348296536</v>
      </c>
      <c r="G9" s="59">
        <v>520265357</v>
      </c>
      <c r="H9" s="59">
        <v>690503240</v>
      </c>
      <c r="I9" s="59">
        <v>1559065133</v>
      </c>
      <c r="J9" s="59">
        <v>530634827</v>
      </c>
      <c r="K9" s="59">
        <v>737468383</v>
      </c>
      <c r="L9" s="59">
        <v>782737328</v>
      </c>
      <c r="M9" s="59">
        <v>2050840538</v>
      </c>
      <c r="N9" s="59">
        <v>1056057155</v>
      </c>
      <c r="O9" s="59">
        <v>852662385</v>
      </c>
      <c r="P9" s="59">
        <v>867309745</v>
      </c>
      <c r="Q9" s="59">
        <v>2776029285</v>
      </c>
      <c r="R9" s="59">
        <v>131460264</v>
      </c>
      <c r="S9" s="59">
        <v>359864393</v>
      </c>
      <c r="T9" s="59">
        <v>830826137</v>
      </c>
      <c r="U9" s="59">
        <v>1322150794</v>
      </c>
      <c r="V9" s="59">
        <v>7708085750</v>
      </c>
      <c r="W9" s="59">
        <v>7330903258</v>
      </c>
      <c r="X9" s="59">
        <v>377182492</v>
      </c>
      <c r="Y9" s="60">
        <v>5.15</v>
      </c>
      <c r="Z9" s="61">
        <v>7330903258</v>
      </c>
    </row>
    <row r="10" spans="1:26" ht="20.25">
      <c r="A10" s="62" t="s">
        <v>90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57485416789</v>
      </c>
      <c r="E10" s="65">
        <f t="shared" si="0"/>
        <v>65344869833</v>
      </c>
      <c r="F10" s="65">
        <f t="shared" si="0"/>
        <v>6711146765</v>
      </c>
      <c r="G10" s="65">
        <f t="shared" si="0"/>
        <v>5087707966</v>
      </c>
      <c r="H10" s="65">
        <f t="shared" si="0"/>
        <v>4977676342</v>
      </c>
      <c r="I10" s="65">
        <f t="shared" si="0"/>
        <v>16776531073</v>
      </c>
      <c r="J10" s="65">
        <f t="shared" si="0"/>
        <v>4798712425</v>
      </c>
      <c r="K10" s="65">
        <f t="shared" si="0"/>
        <v>5253937111</v>
      </c>
      <c r="L10" s="65">
        <f t="shared" si="0"/>
        <v>6586457902</v>
      </c>
      <c r="M10" s="65">
        <f t="shared" si="0"/>
        <v>16639107438</v>
      </c>
      <c r="N10" s="65">
        <f t="shared" si="0"/>
        <v>5213824425</v>
      </c>
      <c r="O10" s="65">
        <f t="shared" si="0"/>
        <v>4743492669</v>
      </c>
      <c r="P10" s="65">
        <f t="shared" si="0"/>
        <v>6369275607</v>
      </c>
      <c r="Q10" s="65">
        <f t="shared" si="0"/>
        <v>16326592701</v>
      </c>
      <c r="R10" s="65">
        <f t="shared" si="0"/>
        <v>4156046696</v>
      </c>
      <c r="S10" s="65">
        <f t="shared" si="0"/>
        <v>4688138125</v>
      </c>
      <c r="T10" s="65">
        <f t="shared" si="0"/>
        <v>5496158411</v>
      </c>
      <c r="U10" s="65">
        <f t="shared" si="0"/>
        <v>14340343232</v>
      </c>
      <c r="V10" s="65">
        <f t="shared" si="0"/>
        <v>64082574444</v>
      </c>
      <c r="W10" s="65">
        <f t="shared" si="0"/>
        <v>65344869833</v>
      </c>
      <c r="X10" s="65">
        <f t="shared" si="0"/>
        <v>-1262295389</v>
      </c>
      <c r="Y10" s="66">
        <f>+IF(W10&lt;&gt;0,(X10/W10)*100,0)</f>
        <v>-1.9317436735676603</v>
      </c>
      <c r="Z10" s="67">
        <f t="shared" si="0"/>
        <v>65344869833</v>
      </c>
    </row>
    <row r="11" spans="1:26" ht="12.75">
      <c r="A11" s="57" t="s">
        <v>36</v>
      </c>
      <c r="B11" s="18">
        <v>0</v>
      </c>
      <c r="C11" s="18">
        <v>0</v>
      </c>
      <c r="D11" s="58">
        <v>15085408087</v>
      </c>
      <c r="E11" s="59">
        <v>14988072526</v>
      </c>
      <c r="F11" s="59">
        <v>1048433349</v>
      </c>
      <c r="G11" s="59">
        <v>1142405702</v>
      </c>
      <c r="H11" s="59">
        <v>1145273429</v>
      </c>
      <c r="I11" s="59">
        <v>3336112480</v>
      </c>
      <c r="J11" s="59">
        <v>1157183433</v>
      </c>
      <c r="K11" s="59">
        <v>1522766779</v>
      </c>
      <c r="L11" s="59">
        <v>1164385609</v>
      </c>
      <c r="M11" s="59">
        <v>3844335821</v>
      </c>
      <c r="N11" s="59">
        <v>1137738246</v>
      </c>
      <c r="O11" s="59">
        <v>1106398488</v>
      </c>
      <c r="P11" s="59">
        <v>1270123512</v>
      </c>
      <c r="Q11" s="59">
        <v>3514260246</v>
      </c>
      <c r="R11" s="59">
        <v>1193850806</v>
      </c>
      <c r="S11" s="59">
        <v>1312676371</v>
      </c>
      <c r="T11" s="59">
        <v>1293226406</v>
      </c>
      <c r="U11" s="59">
        <v>3799753583</v>
      </c>
      <c r="V11" s="59">
        <v>14494462130</v>
      </c>
      <c r="W11" s="59">
        <v>14988072526</v>
      </c>
      <c r="X11" s="59">
        <v>-493610396</v>
      </c>
      <c r="Y11" s="60">
        <v>-3.29</v>
      </c>
      <c r="Z11" s="61">
        <v>14988072526</v>
      </c>
    </row>
    <row r="12" spans="1:26" ht="12.75">
      <c r="A12" s="57" t="s">
        <v>37</v>
      </c>
      <c r="B12" s="18">
        <v>0</v>
      </c>
      <c r="C12" s="18">
        <v>0</v>
      </c>
      <c r="D12" s="58">
        <v>181407984</v>
      </c>
      <c r="E12" s="59">
        <v>181408000</v>
      </c>
      <c r="F12" s="59">
        <v>13274588</v>
      </c>
      <c r="G12" s="59">
        <v>13504266</v>
      </c>
      <c r="H12" s="59">
        <v>13456746</v>
      </c>
      <c r="I12" s="59">
        <v>40235600</v>
      </c>
      <c r="J12" s="59">
        <v>13456747</v>
      </c>
      <c r="K12" s="59">
        <v>13400167</v>
      </c>
      <c r="L12" s="59">
        <v>13164767</v>
      </c>
      <c r="M12" s="59">
        <v>40021681</v>
      </c>
      <c r="N12" s="59">
        <v>13226685</v>
      </c>
      <c r="O12" s="59">
        <v>13365770</v>
      </c>
      <c r="P12" s="59">
        <v>13309584</v>
      </c>
      <c r="Q12" s="59">
        <v>39902039</v>
      </c>
      <c r="R12" s="59">
        <v>13520758</v>
      </c>
      <c r="S12" s="59">
        <v>13642057</v>
      </c>
      <c r="T12" s="59">
        <v>13396405</v>
      </c>
      <c r="U12" s="59">
        <v>40559220</v>
      </c>
      <c r="V12" s="59">
        <v>160718540</v>
      </c>
      <c r="W12" s="59">
        <v>181408000</v>
      </c>
      <c r="X12" s="59">
        <v>-20689460</v>
      </c>
      <c r="Y12" s="60">
        <v>-11.4</v>
      </c>
      <c r="Z12" s="61">
        <v>181408000</v>
      </c>
    </row>
    <row r="13" spans="1:26" ht="12.75">
      <c r="A13" s="57" t="s">
        <v>91</v>
      </c>
      <c r="B13" s="18">
        <v>0</v>
      </c>
      <c r="C13" s="18">
        <v>0</v>
      </c>
      <c r="D13" s="58">
        <v>4289934441</v>
      </c>
      <c r="E13" s="59">
        <v>4250969820</v>
      </c>
      <c r="F13" s="59">
        <v>260597871</v>
      </c>
      <c r="G13" s="59">
        <v>272597245</v>
      </c>
      <c r="H13" s="59">
        <v>267955371</v>
      </c>
      <c r="I13" s="59">
        <v>801150487</v>
      </c>
      <c r="J13" s="59">
        <v>267353711</v>
      </c>
      <c r="K13" s="59">
        <v>299592111</v>
      </c>
      <c r="L13" s="59">
        <v>279509809</v>
      </c>
      <c r="M13" s="59">
        <v>846455631</v>
      </c>
      <c r="N13" s="59">
        <v>271933117</v>
      </c>
      <c r="O13" s="59">
        <v>281792785</v>
      </c>
      <c r="P13" s="59">
        <v>286518987</v>
      </c>
      <c r="Q13" s="59">
        <v>840244889</v>
      </c>
      <c r="R13" s="59">
        <v>272370051</v>
      </c>
      <c r="S13" s="59">
        <v>305425039</v>
      </c>
      <c r="T13" s="59">
        <v>101928191</v>
      </c>
      <c r="U13" s="59">
        <v>679723281</v>
      </c>
      <c r="V13" s="59">
        <v>3167574288</v>
      </c>
      <c r="W13" s="59">
        <v>4250969820</v>
      </c>
      <c r="X13" s="59">
        <v>-1083395532</v>
      </c>
      <c r="Y13" s="60">
        <v>-25.49</v>
      </c>
      <c r="Z13" s="61">
        <v>4250969820</v>
      </c>
    </row>
    <row r="14" spans="1:26" ht="12.75">
      <c r="A14" s="57" t="s">
        <v>38</v>
      </c>
      <c r="B14" s="18">
        <v>0</v>
      </c>
      <c r="C14" s="18">
        <v>0</v>
      </c>
      <c r="D14" s="58">
        <v>2807394996</v>
      </c>
      <c r="E14" s="59">
        <v>4146494839</v>
      </c>
      <c r="F14" s="59">
        <v>296529605</v>
      </c>
      <c r="G14" s="59">
        <v>301357025</v>
      </c>
      <c r="H14" s="59">
        <v>298437778</v>
      </c>
      <c r="I14" s="59">
        <v>896324408</v>
      </c>
      <c r="J14" s="59">
        <v>96412047</v>
      </c>
      <c r="K14" s="59">
        <v>287161610</v>
      </c>
      <c r="L14" s="59">
        <v>298600765</v>
      </c>
      <c r="M14" s="59">
        <v>682174422</v>
      </c>
      <c r="N14" s="59">
        <v>32372043</v>
      </c>
      <c r="O14" s="59">
        <v>614491840</v>
      </c>
      <c r="P14" s="59">
        <v>232810741</v>
      </c>
      <c r="Q14" s="59">
        <v>879674624</v>
      </c>
      <c r="R14" s="59">
        <v>273879557</v>
      </c>
      <c r="S14" s="59">
        <v>289079414</v>
      </c>
      <c r="T14" s="59">
        <v>88604748</v>
      </c>
      <c r="U14" s="59">
        <v>651563719</v>
      </c>
      <c r="V14" s="59">
        <v>3109737173</v>
      </c>
      <c r="W14" s="59">
        <v>4146494839</v>
      </c>
      <c r="X14" s="59">
        <v>-1036757666</v>
      </c>
      <c r="Y14" s="60">
        <v>-25</v>
      </c>
      <c r="Z14" s="61">
        <v>4146494839</v>
      </c>
    </row>
    <row r="15" spans="1:26" ht="12.75">
      <c r="A15" s="57" t="s">
        <v>39</v>
      </c>
      <c r="B15" s="18">
        <v>0</v>
      </c>
      <c r="C15" s="18">
        <v>0</v>
      </c>
      <c r="D15" s="58">
        <v>20637948530</v>
      </c>
      <c r="E15" s="59">
        <v>17807038448</v>
      </c>
      <c r="F15" s="59">
        <v>2142779539</v>
      </c>
      <c r="G15" s="59">
        <v>1852401360</v>
      </c>
      <c r="H15" s="59">
        <v>1660580356</v>
      </c>
      <c r="I15" s="59">
        <v>5655761255</v>
      </c>
      <c r="J15" s="59">
        <v>1422941382</v>
      </c>
      <c r="K15" s="59">
        <v>1365164211</v>
      </c>
      <c r="L15" s="59">
        <v>1302963086</v>
      </c>
      <c r="M15" s="59">
        <v>4091068679</v>
      </c>
      <c r="N15" s="59">
        <v>1282649621</v>
      </c>
      <c r="O15" s="59">
        <v>1261836548</v>
      </c>
      <c r="P15" s="59">
        <v>1312154574</v>
      </c>
      <c r="Q15" s="59">
        <v>3856640743</v>
      </c>
      <c r="R15" s="59">
        <v>1214192115</v>
      </c>
      <c r="S15" s="59">
        <v>1313718228</v>
      </c>
      <c r="T15" s="59">
        <v>1749979570</v>
      </c>
      <c r="U15" s="59">
        <v>4277889913</v>
      </c>
      <c r="V15" s="59">
        <v>17881360590</v>
      </c>
      <c r="W15" s="59">
        <v>17807038448</v>
      </c>
      <c r="X15" s="59">
        <v>74322142</v>
      </c>
      <c r="Y15" s="60">
        <v>0.42</v>
      </c>
      <c r="Z15" s="61">
        <v>17807038448</v>
      </c>
    </row>
    <row r="16" spans="1:26" ht="12.75">
      <c r="A16" s="57" t="s">
        <v>34</v>
      </c>
      <c r="B16" s="18">
        <v>0</v>
      </c>
      <c r="C16" s="18">
        <v>0</v>
      </c>
      <c r="D16" s="58">
        <v>447547996</v>
      </c>
      <c r="E16" s="59">
        <v>344086500</v>
      </c>
      <c r="F16" s="59">
        <v>9756036</v>
      </c>
      <c r="G16" s="59">
        <v>16722449</v>
      </c>
      <c r="H16" s="59">
        <v>23161357</v>
      </c>
      <c r="I16" s="59">
        <v>49639842</v>
      </c>
      <c r="J16" s="59">
        <v>-6524196</v>
      </c>
      <c r="K16" s="59">
        <v>8054062</v>
      </c>
      <c r="L16" s="59">
        <v>37486530</v>
      </c>
      <c r="M16" s="59">
        <v>39016396</v>
      </c>
      <c r="N16" s="59">
        <v>49000</v>
      </c>
      <c r="O16" s="59">
        <v>16088244</v>
      </c>
      <c r="P16" s="59">
        <v>27095825</v>
      </c>
      <c r="Q16" s="59">
        <v>43233069</v>
      </c>
      <c r="R16" s="59">
        <v>424900</v>
      </c>
      <c r="S16" s="59">
        <v>4578106</v>
      </c>
      <c r="T16" s="59">
        <v>5167353</v>
      </c>
      <c r="U16" s="59">
        <v>10170359</v>
      </c>
      <c r="V16" s="59">
        <v>142059666</v>
      </c>
      <c r="W16" s="59">
        <v>344086500</v>
      </c>
      <c r="X16" s="59">
        <v>-202026834</v>
      </c>
      <c r="Y16" s="60">
        <v>-58.71</v>
      </c>
      <c r="Z16" s="61">
        <v>344086500</v>
      </c>
    </row>
    <row r="17" spans="1:26" ht="12.75">
      <c r="A17" s="57" t="s">
        <v>40</v>
      </c>
      <c r="B17" s="18">
        <v>0</v>
      </c>
      <c r="C17" s="18">
        <v>0</v>
      </c>
      <c r="D17" s="58">
        <v>13290036730</v>
      </c>
      <c r="E17" s="59">
        <v>23203204900</v>
      </c>
      <c r="F17" s="59">
        <v>1332790915</v>
      </c>
      <c r="G17" s="59">
        <v>-190620728</v>
      </c>
      <c r="H17" s="59">
        <v>3784906791</v>
      </c>
      <c r="I17" s="59">
        <v>4927076978</v>
      </c>
      <c r="J17" s="59">
        <v>1780456074</v>
      </c>
      <c r="K17" s="59">
        <v>1688417732</v>
      </c>
      <c r="L17" s="59">
        <v>2008661361</v>
      </c>
      <c r="M17" s="59">
        <v>5477535167</v>
      </c>
      <c r="N17" s="59">
        <v>1649770527</v>
      </c>
      <c r="O17" s="59">
        <v>1880418942</v>
      </c>
      <c r="P17" s="59">
        <v>1867961242</v>
      </c>
      <c r="Q17" s="59">
        <v>5398150711</v>
      </c>
      <c r="R17" s="59">
        <v>1093049879</v>
      </c>
      <c r="S17" s="59">
        <v>1695951967</v>
      </c>
      <c r="T17" s="59">
        <v>2435943873</v>
      </c>
      <c r="U17" s="59">
        <v>5224945719</v>
      </c>
      <c r="V17" s="59">
        <v>21027708575</v>
      </c>
      <c r="W17" s="59">
        <v>23203204900</v>
      </c>
      <c r="X17" s="59">
        <v>-2175496325</v>
      </c>
      <c r="Y17" s="60">
        <v>-9.38</v>
      </c>
      <c r="Z17" s="61">
        <v>23203204900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56739678764</v>
      </c>
      <c r="E18" s="71">
        <f t="shared" si="1"/>
        <v>64921275033</v>
      </c>
      <c r="F18" s="71">
        <f t="shared" si="1"/>
        <v>5104161903</v>
      </c>
      <c r="G18" s="71">
        <f t="shared" si="1"/>
        <v>3408367319</v>
      </c>
      <c r="H18" s="71">
        <f t="shared" si="1"/>
        <v>7193771828</v>
      </c>
      <c r="I18" s="71">
        <f t="shared" si="1"/>
        <v>15706301050</v>
      </c>
      <c r="J18" s="71">
        <f t="shared" si="1"/>
        <v>4731279198</v>
      </c>
      <c r="K18" s="71">
        <f t="shared" si="1"/>
        <v>5184556672</v>
      </c>
      <c r="L18" s="71">
        <f t="shared" si="1"/>
        <v>5104771927</v>
      </c>
      <c r="M18" s="71">
        <f t="shared" si="1"/>
        <v>15020607797</v>
      </c>
      <c r="N18" s="71">
        <f t="shared" si="1"/>
        <v>4387739239</v>
      </c>
      <c r="O18" s="71">
        <f t="shared" si="1"/>
        <v>5174392617</v>
      </c>
      <c r="P18" s="71">
        <f t="shared" si="1"/>
        <v>5009974465</v>
      </c>
      <c r="Q18" s="71">
        <f t="shared" si="1"/>
        <v>14572106321</v>
      </c>
      <c r="R18" s="71">
        <f t="shared" si="1"/>
        <v>4061288066</v>
      </c>
      <c r="S18" s="71">
        <f t="shared" si="1"/>
        <v>4935071182</v>
      </c>
      <c r="T18" s="71">
        <f t="shared" si="1"/>
        <v>5688246546</v>
      </c>
      <c r="U18" s="71">
        <f t="shared" si="1"/>
        <v>14684605794</v>
      </c>
      <c r="V18" s="71">
        <f t="shared" si="1"/>
        <v>59983620962</v>
      </c>
      <c r="W18" s="71">
        <f t="shared" si="1"/>
        <v>64921275033</v>
      </c>
      <c r="X18" s="71">
        <f t="shared" si="1"/>
        <v>-4937654071</v>
      </c>
      <c r="Y18" s="66">
        <f>+IF(W18&lt;&gt;0,(X18/W18)*100,0)</f>
        <v>-7.605602429234717</v>
      </c>
      <c r="Z18" s="72">
        <f t="shared" si="1"/>
        <v>64921275033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745738025</v>
      </c>
      <c r="E19" s="75">
        <f t="shared" si="2"/>
        <v>423594800</v>
      </c>
      <c r="F19" s="75">
        <f t="shared" si="2"/>
        <v>1606984862</v>
      </c>
      <c r="G19" s="75">
        <f t="shared" si="2"/>
        <v>1679340647</v>
      </c>
      <c r="H19" s="75">
        <f t="shared" si="2"/>
        <v>-2216095486</v>
      </c>
      <c r="I19" s="75">
        <f t="shared" si="2"/>
        <v>1070230023</v>
      </c>
      <c r="J19" s="75">
        <f t="shared" si="2"/>
        <v>67433227</v>
      </c>
      <c r="K19" s="75">
        <f t="shared" si="2"/>
        <v>69380439</v>
      </c>
      <c r="L19" s="75">
        <f t="shared" si="2"/>
        <v>1481685975</v>
      </c>
      <c r="M19" s="75">
        <f t="shared" si="2"/>
        <v>1618499641</v>
      </c>
      <c r="N19" s="75">
        <f t="shared" si="2"/>
        <v>826085186</v>
      </c>
      <c r="O19" s="75">
        <f t="shared" si="2"/>
        <v>-430899948</v>
      </c>
      <c r="P19" s="75">
        <f t="shared" si="2"/>
        <v>1359301142</v>
      </c>
      <c r="Q19" s="75">
        <f t="shared" si="2"/>
        <v>1754486380</v>
      </c>
      <c r="R19" s="75">
        <f t="shared" si="2"/>
        <v>94758630</v>
      </c>
      <c r="S19" s="75">
        <f t="shared" si="2"/>
        <v>-246933057</v>
      </c>
      <c r="T19" s="75">
        <f t="shared" si="2"/>
        <v>-192088135</v>
      </c>
      <c r="U19" s="75">
        <f t="shared" si="2"/>
        <v>-344262562</v>
      </c>
      <c r="V19" s="75">
        <f t="shared" si="2"/>
        <v>4098953482</v>
      </c>
      <c r="W19" s="75">
        <f>IF(E10=E18,0,W10-W18)</f>
        <v>423594800</v>
      </c>
      <c r="X19" s="75">
        <f t="shared" si="2"/>
        <v>3675358682</v>
      </c>
      <c r="Y19" s="76">
        <f>+IF(W19&lt;&gt;0,(X19/W19)*100,0)</f>
        <v>867.6590652198753</v>
      </c>
      <c r="Z19" s="77">
        <f t="shared" si="2"/>
        <v>423594800</v>
      </c>
    </row>
    <row r="20" spans="1:26" ht="20.25">
      <c r="A20" s="78" t="s">
        <v>43</v>
      </c>
      <c r="B20" s="79">
        <v>0</v>
      </c>
      <c r="C20" s="79">
        <v>0</v>
      </c>
      <c r="D20" s="80">
        <v>2745480001</v>
      </c>
      <c r="E20" s="81">
        <v>2962069000</v>
      </c>
      <c r="F20" s="81">
        <v>30459144</v>
      </c>
      <c r="G20" s="81">
        <v>79266788</v>
      </c>
      <c r="H20" s="81">
        <v>240560425</v>
      </c>
      <c r="I20" s="81">
        <v>350286357</v>
      </c>
      <c r="J20" s="81">
        <v>178251026</v>
      </c>
      <c r="K20" s="81">
        <v>233798143</v>
      </c>
      <c r="L20" s="81">
        <v>289628022</v>
      </c>
      <c r="M20" s="81">
        <v>701677191</v>
      </c>
      <c r="N20" s="81">
        <v>9513516</v>
      </c>
      <c r="O20" s="81">
        <v>205052925</v>
      </c>
      <c r="P20" s="81">
        <v>93692638</v>
      </c>
      <c r="Q20" s="81">
        <v>308259079</v>
      </c>
      <c r="R20" s="81">
        <v>209584463</v>
      </c>
      <c r="S20" s="81">
        <v>44321136</v>
      </c>
      <c r="T20" s="81">
        <v>55757684</v>
      </c>
      <c r="U20" s="81">
        <v>309663283</v>
      </c>
      <c r="V20" s="81">
        <v>1669885910</v>
      </c>
      <c r="W20" s="81">
        <v>2962069000</v>
      </c>
      <c r="X20" s="81">
        <v>-1292183090</v>
      </c>
      <c r="Y20" s="82">
        <v>-43.62</v>
      </c>
      <c r="Z20" s="83">
        <v>2962069000</v>
      </c>
    </row>
    <row r="21" spans="1:26" ht="41.25">
      <c r="A21" s="84" t="s">
        <v>92</v>
      </c>
      <c r="B21" s="85">
        <v>0</v>
      </c>
      <c r="C21" s="85">
        <v>0</v>
      </c>
      <c r="D21" s="86">
        <v>442488000</v>
      </c>
      <c r="E21" s="87">
        <v>9013000</v>
      </c>
      <c r="F21" s="87">
        <v>0</v>
      </c>
      <c r="G21" s="87">
        <v>-12340528</v>
      </c>
      <c r="H21" s="87">
        <v>0</v>
      </c>
      <c r="I21" s="87">
        <v>-12340528</v>
      </c>
      <c r="J21" s="87">
        <v>-19041050</v>
      </c>
      <c r="K21" s="87">
        <v>-80676200</v>
      </c>
      <c r="L21" s="87">
        <v>-33730959</v>
      </c>
      <c r="M21" s="87">
        <v>-133448209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-145788737</v>
      </c>
      <c r="W21" s="87">
        <v>9013000</v>
      </c>
      <c r="X21" s="87">
        <v>-154801737</v>
      </c>
      <c r="Y21" s="88">
        <v>-1717.54</v>
      </c>
      <c r="Z21" s="89">
        <v>9013000</v>
      </c>
    </row>
    <row r="22" spans="1:26" ht="12.75">
      <c r="A22" s="90" t="s">
        <v>93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3933706026</v>
      </c>
      <c r="E22" s="93">
        <f t="shared" si="3"/>
        <v>3394676800</v>
      </c>
      <c r="F22" s="93">
        <f t="shared" si="3"/>
        <v>1637444006</v>
      </c>
      <c r="G22" s="93">
        <f t="shared" si="3"/>
        <v>1746266907</v>
      </c>
      <c r="H22" s="93">
        <f t="shared" si="3"/>
        <v>-1975535061</v>
      </c>
      <c r="I22" s="93">
        <f t="shared" si="3"/>
        <v>1408175852</v>
      </c>
      <c r="J22" s="93">
        <f t="shared" si="3"/>
        <v>226643203</v>
      </c>
      <c r="K22" s="93">
        <f t="shared" si="3"/>
        <v>222502382</v>
      </c>
      <c r="L22" s="93">
        <f t="shared" si="3"/>
        <v>1737583038</v>
      </c>
      <c r="M22" s="93">
        <f t="shared" si="3"/>
        <v>2186728623</v>
      </c>
      <c r="N22" s="93">
        <f t="shared" si="3"/>
        <v>835598702</v>
      </c>
      <c r="O22" s="93">
        <f t="shared" si="3"/>
        <v>-225847023</v>
      </c>
      <c r="P22" s="93">
        <f t="shared" si="3"/>
        <v>1452993780</v>
      </c>
      <c r="Q22" s="93">
        <f t="shared" si="3"/>
        <v>2062745459</v>
      </c>
      <c r="R22" s="93">
        <f t="shared" si="3"/>
        <v>304343093</v>
      </c>
      <c r="S22" s="93">
        <f t="shared" si="3"/>
        <v>-202611921</v>
      </c>
      <c r="T22" s="93">
        <f t="shared" si="3"/>
        <v>-136330451</v>
      </c>
      <c r="U22" s="93">
        <f t="shared" si="3"/>
        <v>-34599279</v>
      </c>
      <c r="V22" s="93">
        <f t="shared" si="3"/>
        <v>5623050655</v>
      </c>
      <c r="W22" s="93">
        <f t="shared" si="3"/>
        <v>3394676800</v>
      </c>
      <c r="X22" s="93">
        <f t="shared" si="3"/>
        <v>2228373855</v>
      </c>
      <c r="Y22" s="94">
        <f>+IF(W22&lt;&gt;0,(X22/W22)*100,0)</f>
        <v>65.64318155413204</v>
      </c>
      <c r="Z22" s="95">
        <f t="shared" si="3"/>
        <v>3394676800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3933706026</v>
      </c>
      <c r="E24" s="75">
        <f t="shared" si="4"/>
        <v>3394676800</v>
      </c>
      <c r="F24" s="75">
        <f t="shared" si="4"/>
        <v>1637444006</v>
      </c>
      <c r="G24" s="75">
        <f t="shared" si="4"/>
        <v>1746266907</v>
      </c>
      <c r="H24" s="75">
        <f t="shared" si="4"/>
        <v>-1975535061</v>
      </c>
      <c r="I24" s="75">
        <f t="shared" si="4"/>
        <v>1408175852</v>
      </c>
      <c r="J24" s="75">
        <f t="shared" si="4"/>
        <v>226643203</v>
      </c>
      <c r="K24" s="75">
        <f t="shared" si="4"/>
        <v>222502382</v>
      </c>
      <c r="L24" s="75">
        <f t="shared" si="4"/>
        <v>1737583038</v>
      </c>
      <c r="M24" s="75">
        <f t="shared" si="4"/>
        <v>2186728623</v>
      </c>
      <c r="N24" s="75">
        <f t="shared" si="4"/>
        <v>835598702</v>
      </c>
      <c r="O24" s="75">
        <f t="shared" si="4"/>
        <v>-225847023</v>
      </c>
      <c r="P24" s="75">
        <f t="shared" si="4"/>
        <v>1452993780</v>
      </c>
      <c r="Q24" s="75">
        <f t="shared" si="4"/>
        <v>2062745459</v>
      </c>
      <c r="R24" s="75">
        <f t="shared" si="4"/>
        <v>304343093</v>
      </c>
      <c r="S24" s="75">
        <f t="shared" si="4"/>
        <v>-202611921</v>
      </c>
      <c r="T24" s="75">
        <f t="shared" si="4"/>
        <v>-136330451</v>
      </c>
      <c r="U24" s="75">
        <f t="shared" si="4"/>
        <v>-34599279</v>
      </c>
      <c r="V24" s="75">
        <f t="shared" si="4"/>
        <v>5623050655</v>
      </c>
      <c r="W24" s="75">
        <f t="shared" si="4"/>
        <v>3394676800</v>
      </c>
      <c r="X24" s="75">
        <f t="shared" si="4"/>
        <v>2228373855</v>
      </c>
      <c r="Y24" s="76">
        <f>+IF(W24&lt;&gt;0,(X24/W24)*100,0)</f>
        <v>65.64318155413204</v>
      </c>
      <c r="Z24" s="77">
        <f t="shared" si="4"/>
        <v>3394676800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7754429658</v>
      </c>
      <c r="E27" s="104">
        <v>5207565354</v>
      </c>
      <c r="F27" s="104">
        <v>308187220</v>
      </c>
      <c r="G27" s="104">
        <v>432026178</v>
      </c>
      <c r="H27" s="104">
        <v>472965742</v>
      </c>
      <c r="I27" s="104">
        <v>1213179140</v>
      </c>
      <c r="J27" s="104">
        <v>700765882</v>
      </c>
      <c r="K27" s="104">
        <v>272151663</v>
      </c>
      <c r="L27" s="104">
        <v>548543426</v>
      </c>
      <c r="M27" s="104">
        <v>1521460971</v>
      </c>
      <c r="N27" s="104">
        <v>90702984</v>
      </c>
      <c r="O27" s="104">
        <v>518736598</v>
      </c>
      <c r="P27" s="104">
        <v>417453044</v>
      </c>
      <c r="Q27" s="104">
        <v>1026892626</v>
      </c>
      <c r="R27" s="104">
        <v>392456179</v>
      </c>
      <c r="S27" s="104">
        <v>-3234055</v>
      </c>
      <c r="T27" s="104">
        <v>520159497</v>
      </c>
      <c r="U27" s="104">
        <v>909381621</v>
      </c>
      <c r="V27" s="104">
        <v>4670914358</v>
      </c>
      <c r="W27" s="104">
        <v>5207565354</v>
      </c>
      <c r="X27" s="104">
        <v>-536650996</v>
      </c>
      <c r="Y27" s="105">
        <v>-10.31</v>
      </c>
      <c r="Z27" s="106">
        <v>5207565354</v>
      </c>
    </row>
    <row r="28" spans="1:26" ht="12.75">
      <c r="A28" s="107" t="s">
        <v>47</v>
      </c>
      <c r="B28" s="18">
        <v>0</v>
      </c>
      <c r="C28" s="18">
        <v>0</v>
      </c>
      <c r="D28" s="58">
        <v>2745479994</v>
      </c>
      <c r="E28" s="59">
        <v>1545481154</v>
      </c>
      <c r="F28" s="59">
        <v>72696000</v>
      </c>
      <c r="G28" s="59">
        <v>211285000</v>
      </c>
      <c r="H28" s="59">
        <v>259054000</v>
      </c>
      <c r="I28" s="59">
        <v>543035000</v>
      </c>
      <c r="J28" s="59">
        <v>129418000</v>
      </c>
      <c r="K28" s="59">
        <v>0</v>
      </c>
      <c r="L28" s="59">
        <v>272444782</v>
      </c>
      <c r="M28" s="59">
        <v>401862782</v>
      </c>
      <c r="N28" s="59">
        <v>103202443</v>
      </c>
      <c r="O28" s="59">
        <v>95685885</v>
      </c>
      <c r="P28" s="59">
        <v>131838260</v>
      </c>
      <c r="Q28" s="59">
        <v>330726588</v>
      </c>
      <c r="R28" s="59">
        <v>107958782</v>
      </c>
      <c r="S28" s="59">
        <v>0</v>
      </c>
      <c r="T28" s="59">
        <v>258107211</v>
      </c>
      <c r="U28" s="59">
        <v>366065993</v>
      </c>
      <c r="V28" s="59">
        <v>1641690363</v>
      </c>
      <c r="W28" s="59">
        <v>1545481154</v>
      </c>
      <c r="X28" s="59">
        <v>96209209</v>
      </c>
      <c r="Y28" s="60">
        <v>6.23</v>
      </c>
      <c r="Z28" s="61">
        <v>1545481154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2988368992</v>
      </c>
      <c r="E30" s="59">
        <v>2199235548</v>
      </c>
      <c r="F30" s="59">
        <v>114896000</v>
      </c>
      <c r="G30" s="59">
        <v>135963211</v>
      </c>
      <c r="H30" s="59">
        <v>263070000</v>
      </c>
      <c r="I30" s="59">
        <v>513929211</v>
      </c>
      <c r="J30" s="59">
        <v>164469000</v>
      </c>
      <c r="K30" s="59">
        <v>0</v>
      </c>
      <c r="L30" s="59">
        <v>175188323</v>
      </c>
      <c r="M30" s="59">
        <v>339657323</v>
      </c>
      <c r="N30" s="59">
        <v>-61101280</v>
      </c>
      <c r="O30" s="59">
        <v>375432000</v>
      </c>
      <c r="P30" s="59">
        <v>250693000</v>
      </c>
      <c r="Q30" s="59">
        <v>565023720</v>
      </c>
      <c r="R30" s="59">
        <v>221408000</v>
      </c>
      <c r="S30" s="59">
        <v>0</v>
      </c>
      <c r="T30" s="59">
        <v>261625000</v>
      </c>
      <c r="U30" s="59">
        <v>483033000</v>
      </c>
      <c r="V30" s="59">
        <v>1901643254</v>
      </c>
      <c r="W30" s="59">
        <v>2199235548</v>
      </c>
      <c r="X30" s="59">
        <v>-297592294</v>
      </c>
      <c r="Y30" s="60">
        <v>-13.53</v>
      </c>
      <c r="Z30" s="61">
        <v>2199235548</v>
      </c>
    </row>
    <row r="31" spans="1:26" ht="12.75">
      <c r="A31" s="57" t="s">
        <v>49</v>
      </c>
      <c r="B31" s="18">
        <v>0</v>
      </c>
      <c r="C31" s="18">
        <v>0</v>
      </c>
      <c r="D31" s="58">
        <v>2020580672</v>
      </c>
      <c r="E31" s="59">
        <v>1465298654</v>
      </c>
      <c r="F31" s="59">
        <v>118611000</v>
      </c>
      <c r="G31" s="59">
        <v>151969000</v>
      </c>
      <c r="H31" s="59">
        <v>-43636000</v>
      </c>
      <c r="I31" s="59">
        <v>226944000</v>
      </c>
      <c r="J31" s="59">
        <v>406493000</v>
      </c>
      <c r="K31" s="59">
        <v>0</v>
      </c>
      <c r="L31" s="59">
        <v>100933041</v>
      </c>
      <c r="M31" s="59">
        <v>507426041</v>
      </c>
      <c r="N31" s="59">
        <v>54434534</v>
      </c>
      <c r="O31" s="59">
        <v>59990314</v>
      </c>
      <c r="P31" s="59">
        <v>17056368</v>
      </c>
      <c r="Q31" s="59">
        <v>131481216</v>
      </c>
      <c r="R31" s="59">
        <v>59871097</v>
      </c>
      <c r="S31" s="59">
        <v>0</v>
      </c>
      <c r="T31" s="59">
        <v>-1573873</v>
      </c>
      <c r="U31" s="59">
        <v>58297224</v>
      </c>
      <c r="V31" s="59">
        <v>924148481</v>
      </c>
      <c r="W31" s="59">
        <v>1465298654</v>
      </c>
      <c r="X31" s="59">
        <v>-541150173</v>
      </c>
      <c r="Y31" s="60">
        <v>-36.93</v>
      </c>
      <c r="Z31" s="61">
        <v>1465298654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7754429658</v>
      </c>
      <c r="E32" s="104">
        <f t="shared" si="5"/>
        <v>5210015356</v>
      </c>
      <c r="F32" s="104">
        <f t="shared" si="5"/>
        <v>306203000</v>
      </c>
      <c r="G32" s="104">
        <f t="shared" si="5"/>
        <v>499217211</v>
      </c>
      <c r="H32" s="104">
        <f t="shared" si="5"/>
        <v>478488000</v>
      </c>
      <c r="I32" s="104">
        <f t="shared" si="5"/>
        <v>1283908211</v>
      </c>
      <c r="J32" s="104">
        <f t="shared" si="5"/>
        <v>700380000</v>
      </c>
      <c r="K32" s="104">
        <f t="shared" si="5"/>
        <v>0</v>
      </c>
      <c r="L32" s="104">
        <f t="shared" si="5"/>
        <v>548566146</v>
      </c>
      <c r="M32" s="104">
        <f t="shared" si="5"/>
        <v>1248946146</v>
      </c>
      <c r="N32" s="104">
        <f t="shared" si="5"/>
        <v>96535697</v>
      </c>
      <c r="O32" s="104">
        <f t="shared" si="5"/>
        <v>531108199</v>
      </c>
      <c r="P32" s="104">
        <f t="shared" si="5"/>
        <v>399587628</v>
      </c>
      <c r="Q32" s="104">
        <f t="shared" si="5"/>
        <v>1027231524</v>
      </c>
      <c r="R32" s="104">
        <f t="shared" si="5"/>
        <v>389237879</v>
      </c>
      <c r="S32" s="104">
        <f t="shared" si="5"/>
        <v>0</v>
      </c>
      <c r="T32" s="104">
        <f t="shared" si="5"/>
        <v>518158338</v>
      </c>
      <c r="U32" s="104">
        <f t="shared" si="5"/>
        <v>907396217</v>
      </c>
      <c r="V32" s="104">
        <f t="shared" si="5"/>
        <v>4467482098</v>
      </c>
      <c r="W32" s="104">
        <f t="shared" si="5"/>
        <v>5210015356</v>
      </c>
      <c r="X32" s="104">
        <f t="shared" si="5"/>
        <v>-742533258</v>
      </c>
      <c r="Y32" s="105">
        <f>+IF(W32&lt;&gt;0,(X32/W32)*100,0)</f>
        <v>-14.252035882099232</v>
      </c>
      <c r="Z32" s="106">
        <f t="shared" si="5"/>
        <v>5210015356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16498953777</v>
      </c>
      <c r="E35" s="59">
        <v>1861002345</v>
      </c>
      <c r="F35" s="59">
        <v>2652165545</v>
      </c>
      <c r="G35" s="59">
        <v>-1683652619</v>
      </c>
      <c r="H35" s="59">
        <v>-1257350844</v>
      </c>
      <c r="I35" s="59">
        <v>-288837918</v>
      </c>
      <c r="J35" s="59">
        <v>3246849877</v>
      </c>
      <c r="K35" s="59">
        <v>-1731799326</v>
      </c>
      <c r="L35" s="59">
        <v>-855061463</v>
      </c>
      <c r="M35" s="59">
        <v>659989088</v>
      </c>
      <c r="N35" s="59">
        <v>2084861520</v>
      </c>
      <c r="O35" s="59">
        <v>-47885042</v>
      </c>
      <c r="P35" s="59">
        <v>3323179669</v>
      </c>
      <c r="Q35" s="59">
        <v>5360156147</v>
      </c>
      <c r="R35" s="59">
        <v>-2089782666</v>
      </c>
      <c r="S35" s="59">
        <v>384304813</v>
      </c>
      <c r="T35" s="59">
        <v>1041545930</v>
      </c>
      <c r="U35" s="59">
        <v>-663931923</v>
      </c>
      <c r="V35" s="59">
        <v>5067375394</v>
      </c>
      <c r="W35" s="59">
        <v>1861002345</v>
      </c>
      <c r="X35" s="59">
        <v>3206373049</v>
      </c>
      <c r="Y35" s="60">
        <v>172.29</v>
      </c>
      <c r="Z35" s="61">
        <v>1861002345</v>
      </c>
    </row>
    <row r="36" spans="1:26" ht="12.75">
      <c r="A36" s="57" t="s">
        <v>53</v>
      </c>
      <c r="B36" s="18">
        <v>0</v>
      </c>
      <c r="C36" s="18">
        <v>0</v>
      </c>
      <c r="D36" s="58">
        <v>81853770932</v>
      </c>
      <c r="E36" s="59">
        <v>3302664024</v>
      </c>
      <c r="F36" s="59">
        <v>297195561</v>
      </c>
      <c r="G36" s="59">
        <v>2664118059</v>
      </c>
      <c r="H36" s="59">
        <v>-1401078759</v>
      </c>
      <c r="I36" s="59">
        <v>1560234861</v>
      </c>
      <c r="J36" s="59">
        <v>187167027</v>
      </c>
      <c r="K36" s="59">
        <v>965870549</v>
      </c>
      <c r="L36" s="59">
        <v>332797747</v>
      </c>
      <c r="M36" s="59">
        <v>1485835323</v>
      </c>
      <c r="N36" s="59">
        <v>-57061444</v>
      </c>
      <c r="O36" s="59">
        <v>323543810</v>
      </c>
      <c r="P36" s="59">
        <v>394651714</v>
      </c>
      <c r="Q36" s="59">
        <v>661134080</v>
      </c>
      <c r="R36" s="59">
        <v>-168444302</v>
      </c>
      <c r="S36" s="59">
        <v>-23156691</v>
      </c>
      <c r="T36" s="59">
        <v>421204342</v>
      </c>
      <c r="U36" s="59">
        <v>229603349</v>
      </c>
      <c r="V36" s="59">
        <v>3936807613</v>
      </c>
      <c r="W36" s="59">
        <v>3302664024</v>
      </c>
      <c r="X36" s="59">
        <v>634143589</v>
      </c>
      <c r="Y36" s="60">
        <v>19.2</v>
      </c>
      <c r="Z36" s="61">
        <v>3302664024</v>
      </c>
    </row>
    <row r="37" spans="1:26" ht="12.75">
      <c r="A37" s="57" t="s">
        <v>54</v>
      </c>
      <c r="B37" s="18">
        <v>0</v>
      </c>
      <c r="C37" s="18">
        <v>0</v>
      </c>
      <c r="D37" s="58">
        <v>16118367913</v>
      </c>
      <c r="E37" s="59">
        <v>1000899956</v>
      </c>
      <c r="F37" s="59">
        <v>-911213748</v>
      </c>
      <c r="G37" s="59">
        <v>-136599905</v>
      </c>
      <c r="H37" s="59">
        <v>-1413562740</v>
      </c>
      <c r="I37" s="59">
        <v>-2461376393</v>
      </c>
      <c r="J37" s="59">
        <v>3193739240</v>
      </c>
      <c r="K37" s="59">
        <v>-1539628945</v>
      </c>
      <c r="L37" s="59">
        <v>-839235613</v>
      </c>
      <c r="M37" s="59">
        <v>814874682</v>
      </c>
      <c r="N37" s="59">
        <v>1607986871</v>
      </c>
      <c r="O37" s="59">
        <v>389923331</v>
      </c>
      <c r="P37" s="59">
        <v>2559429163</v>
      </c>
      <c r="Q37" s="59">
        <v>4557339365</v>
      </c>
      <c r="R37" s="59">
        <v>-2444794898</v>
      </c>
      <c r="S37" s="59">
        <v>883270266</v>
      </c>
      <c r="T37" s="59">
        <v>1826656963</v>
      </c>
      <c r="U37" s="59">
        <v>265132331</v>
      </c>
      <c r="V37" s="59">
        <v>3175969985</v>
      </c>
      <c r="W37" s="59">
        <v>1000899956</v>
      </c>
      <c r="X37" s="59">
        <v>2175070029</v>
      </c>
      <c r="Y37" s="60">
        <v>217.31</v>
      </c>
      <c r="Z37" s="61">
        <v>1000899956</v>
      </c>
    </row>
    <row r="38" spans="1:26" ht="12.75">
      <c r="A38" s="57" t="s">
        <v>55</v>
      </c>
      <c r="B38" s="18">
        <v>0</v>
      </c>
      <c r="C38" s="18">
        <v>0</v>
      </c>
      <c r="D38" s="58">
        <v>29868326199</v>
      </c>
      <c r="E38" s="59">
        <v>1217982874</v>
      </c>
      <c r="F38" s="59">
        <v>2681813013</v>
      </c>
      <c r="G38" s="59">
        <v>-429903752</v>
      </c>
      <c r="H38" s="59">
        <v>897531604</v>
      </c>
      <c r="I38" s="59">
        <v>3149440865</v>
      </c>
      <c r="J38" s="59">
        <v>86226368</v>
      </c>
      <c r="K38" s="59">
        <v>514102241</v>
      </c>
      <c r="L38" s="59">
        <v>-853353548</v>
      </c>
      <c r="M38" s="59">
        <v>-253024939</v>
      </c>
      <c r="N38" s="59">
        <v>-448925830</v>
      </c>
      <c r="O38" s="59">
        <v>115584615</v>
      </c>
      <c r="P38" s="59">
        <v>-222765074</v>
      </c>
      <c r="Q38" s="59">
        <v>-556106289</v>
      </c>
      <c r="R38" s="59">
        <v>-20293683</v>
      </c>
      <c r="S38" s="59">
        <v>-235403255</v>
      </c>
      <c r="T38" s="59">
        <v>-303680221</v>
      </c>
      <c r="U38" s="59">
        <v>-559377159</v>
      </c>
      <c r="V38" s="59">
        <v>1780932478</v>
      </c>
      <c r="W38" s="59">
        <v>1217982874</v>
      </c>
      <c r="X38" s="59">
        <v>562949604</v>
      </c>
      <c r="Y38" s="60">
        <v>46.22</v>
      </c>
      <c r="Z38" s="61">
        <v>1217982874</v>
      </c>
    </row>
    <row r="39" spans="1:26" ht="12.75">
      <c r="A39" s="57" t="s">
        <v>56</v>
      </c>
      <c r="B39" s="18">
        <v>0</v>
      </c>
      <c r="C39" s="18">
        <v>0</v>
      </c>
      <c r="D39" s="58">
        <v>48468055571</v>
      </c>
      <c r="E39" s="59">
        <v>-403872261</v>
      </c>
      <c r="F39" s="59">
        <v>-453865211</v>
      </c>
      <c r="G39" s="59">
        <v>-194582283</v>
      </c>
      <c r="H39" s="59">
        <v>-161531576</v>
      </c>
      <c r="I39" s="59">
        <v>-809979070</v>
      </c>
      <c r="J39" s="59">
        <v>-60443536</v>
      </c>
      <c r="K39" s="59">
        <v>54457692</v>
      </c>
      <c r="L39" s="59">
        <v>-541433013</v>
      </c>
      <c r="M39" s="59">
        <v>-547418857</v>
      </c>
      <c r="N39" s="59">
        <v>12956841</v>
      </c>
      <c r="O39" s="59">
        <v>-24907467</v>
      </c>
      <c r="P39" s="59">
        <v>-152646719</v>
      </c>
      <c r="Q39" s="59">
        <v>-164597345</v>
      </c>
      <c r="R39" s="59">
        <v>-113264981</v>
      </c>
      <c r="S39" s="59">
        <v>-43428845</v>
      </c>
      <c r="T39" s="59">
        <v>62089499</v>
      </c>
      <c r="U39" s="59">
        <v>-94604327</v>
      </c>
      <c r="V39" s="59">
        <v>-1616599599</v>
      </c>
      <c r="W39" s="59">
        <v>-403872261</v>
      </c>
      <c r="X39" s="59">
        <v>-1212727338</v>
      </c>
      <c r="Y39" s="60">
        <v>300.27</v>
      </c>
      <c r="Z39" s="61">
        <v>-403872261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6842161294</v>
      </c>
      <c r="E42" s="59">
        <v>1806010302</v>
      </c>
      <c r="F42" s="59">
        <v>6705535092</v>
      </c>
      <c r="G42" s="59">
        <v>5527803668</v>
      </c>
      <c r="H42" s="59">
        <v>4441019989</v>
      </c>
      <c r="I42" s="59">
        <v>16674358749</v>
      </c>
      <c r="J42" s="59">
        <v>4403224323</v>
      </c>
      <c r="K42" s="59">
        <v>0</v>
      </c>
      <c r="L42" s="59">
        <v>2167321513</v>
      </c>
      <c r="M42" s="59">
        <v>6570545836</v>
      </c>
      <c r="N42" s="59">
        <v>1677181778</v>
      </c>
      <c r="O42" s="59">
        <v>990581385</v>
      </c>
      <c r="P42" s="59">
        <v>2688827526</v>
      </c>
      <c r="Q42" s="59">
        <v>5356590689</v>
      </c>
      <c r="R42" s="59">
        <v>-389351258</v>
      </c>
      <c r="S42" s="59">
        <v>-4080850643</v>
      </c>
      <c r="T42" s="59">
        <v>-4954481916</v>
      </c>
      <c r="U42" s="59">
        <v>-9424683817</v>
      </c>
      <c r="V42" s="59">
        <v>19176811457</v>
      </c>
      <c r="W42" s="59">
        <v>1806010302</v>
      </c>
      <c r="X42" s="59">
        <v>17370801155</v>
      </c>
      <c r="Y42" s="60">
        <v>961.83</v>
      </c>
      <c r="Z42" s="61">
        <v>1806010302</v>
      </c>
    </row>
    <row r="43" spans="1:26" ht="12.75">
      <c r="A43" s="57" t="s">
        <v>59</v>
      </c>
      <c r="B43" s="18">
        <v>0</v>
      </c>
      <c r="C43" s="18">
        <v>0</v>
      </c>
      <c r="D43" s="58">
        <v>-10123667316</v>
      </c>
      <c r="E43" s="59">
        <v>3489198936</v>
      </c>
      <c r="F43" s="59">
        <v>2877072977</v>
      </c>
      <c r="G43" s="59">
        <v>169447</v>
      </c>
      <c r="H43" s="59">
        <v>131671</v>
      </c>
      <c r="I43" s="59">
        <v>2877374095</v>
      </c>
      <c r="J43" s="59">
        <v>0</v>
      </c>
      <c r="K43" s="59">
        <v>65740</v>
      </c>
      <c r="L43" s="59">
        <v>787</v>
      </c>
      <c r="M43" s="59">
        <v>66527</v>
      </c>
      <c r="N43" s="59">
        <v>1440935</v>
      </c>
      <c r="O43" s="59">
        <v>-1528152</v>
      </c>
      <c r="P43" s="59">
        <v>87217</v>
      </c>
      <c r="Q43" s="59">
        <v>0</v>
      </c>
      <c r="R43" s="59">
        <v>0</v>
      </c>
      <c r="S43" s="59">
        <v>1439395</v>
      </c>
      <c r="T43" s="59">
        <v>-1415245</v>
      </c>
      <c r="U43" s="59">
        <v>24150</v>
      </c>
      <c r="V43" s="59">
        <v>2877464772</v>
      </c>
      <c r="W43" s="59">
        <v>611758314</v>
      </c>
      <c r="X43" s="59">
        <v>2265706458</v>
      </c>
      <c r="Y43" s="60">
        <v>370.36</v>
      </c>
      <c r="Z43" s="61">
        <v>3489198936</v>
      </c>
    </row>
    <row r="44" spans="1:26" ht="12.75">
      <c r="A44" s="57" t="s">
        <v>60</v>
      </c>
      <c r="B44" s="18">
        <v>0</v>
      </c>
      <c r="C44" s="18">
        <v>0</v>
      </c>
      <c r="D44" s="58">
        <v>3041966074</v>
      </c>
      <c r="E44" s="59">
        <v>-53427494</v>
      </c>
      <c r="F44" s="59">
        <v>-70156398</v>
      </c>
      <c r="G44" s="59">
        <v>15996698</v>
      </c>
      <c r="H44" s="59">
        <v>36122669</v>
      </c>
      <c r="I44" s="59">
        <v>-18037031</v>
      </c>
      <c r="J44" s="59">
        <v>-10730012</v>
      </c>
      <c r="K44" s="59">
        <v>-19978951</v>
      </c>
      <c r="L44" s="59">
        <v>6742355</v>
      </c>
      <c r="M44" s="59">
        <v>-23966608</v>
      </c>
      <c r="N44" s="59">
        <v>-12056316</v>
      </c>
      <c r="O44" s="59">
        <v>14712308</v>
      </c>
      <c r="P44" s="59">
        <v>-3302950</v>
      </c>
      <c r="Q44" s="59">
        <v>-646958</v>
      </c>
      <c r="R44" s="59">
        <v>-5181657</v>
      </c>
      <c r="S44" s="59">
        <v>32015241</v>
      </c>
      <c r="T44" s="59">
        <v>-38393007</v>
      </c>
      <c r="U44" s="59">
        <v>-11559423</v>
      </c>
      <c r="V44" s="59">
        <v>-54210020</v>
      </c>
      <c r="W44" s="59">
        <v>169580</v>
      </c>
      <c r="X44" s="59">
        <v>-54379600</v>
      </c>
      <c r="Y44" s="60">
        <v>-32067.22</v>
      </c>
      <c r="Z44" s="61">
        <v>-53427494</v>
      </c>
    </row>
    <row r="45" spans="1:26" ht="12.75">
      <c r="A45" s="68" t="s">
        <v>61</v>
      </c>
      <c r="B45" s="21">
        <v>0</v>
      </c>
      <c r="C45" s="21">
        <v>0</v>
      </c>
      <c r="D45" s="103">
        <v>-45041328824</v>
      </c>
      <c r="E45" s="104">
        <v>-53095910735</v>
      </c>
      <c r="F45" s="104">
        <v>10165262758</v>
      </c>
      <c r="G45" s="104">
        <f>+F45+G42+G43+G44+G83</f>
        <v>14845639951</v>
      </c>
      <c r="H45" s="104">
        <f>+G45+H42+H43+H44+H83</f>
        <v>19005183589</v>
      </c>
      <c r="I45" s="104">
        <f>+H45</f>
        <v>19005183589</v>
      </c>
      <c r="J45" s="104">
        <f>+H45+J42+J43+J44+J83</f>
        <v>25662855123</v>
      </c>
      <c r="K45" s="104">
        <f>+J45+K42+K43+K44+K83</f>
        <v>23175315286</v>
      </c>
      <c r="L45" s="104">
        <f>+K45+L42+L43+L44+L83</f>
        <v>26122850275</v>
      </c>
      <c r="M45" s="104">
        <f>+L45</f>
        <v>26122850275</v>
      </c>
      <c r="N45" s="104">
        <f>+L45+N42+N43+N44+N83</f>
        <v>29354406532</v>
      </c>
      <c r="O45" s="104">
        <f>+N45+O42+O43+O44+O83</f>
        <v>29868866834</v>
      </c>
      <c r="P45" s="104">
        <f>+O45+P42+P43+P44+P83</f>
        <v>36943123155</v>
      </c>
      <c r="Q45" s="104">
        <f>+P45</f>
        <v>36943123155</v>
      </c>
      <c r="R45" s="104">
        <f>+P45+R42+R43+R44+R83</f>
        <v>33213941005</v>
      </c>
      <c r="S45" s="104">
        <f>+R45+S42+S43+S44+S83</f>
        <v>28610643672</v>
      </c>
      <c r="T45" s="104">
        <f>+S45+T42+T43+T44+T83</f>
        <v>23681154703</v>
      </c>
      <c r="U45" s="104">
        <f>+T45</f>
        <v>23681154703</v>
      </c>
      <c r="V45" s="104">
        <f>+U45</f>
        <v>23681154703</v>
      </c>
      <c r="W45" s="104">
        <f>+W83+W42+W43+W44</f>
        <v>-4050989913</v>
      </c>
      <c r="X45" s="104">
        <f>+V45-W45</f>
        <v>27732144616</v>
      </c>
      <c r="Y45" s="105">
        <f>+IF(W45&lt;&gt;0,+(X45/W45)*100,0)</f>
        <v>-684.5769851710811</v>
      </c>
      <c r="Z45" s="106">
        <v>-53095910735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93.49999775327333</v>
      </c>
      <c r="E59" s="10">
        <f t="shared" si="7"/>
        <v>93.49999796624785</v>
      </c>
      <c r="F59" s="10">
        <f t="shared" si="7"/>
        <v>91.04358837309915</v>
      </c>
      <c r="G59" s="10">
        <f t="shared" si="7"/>
        <v>85.60909878258043</v>
      </c>
      <c r="H59" s="10">
        <f t="shared" si="7"/>
        <v>77.42041445339126</v>
      </c>
      <c r="I59" s="10">
        <f t="shared" si="7"/>
        <v>84.62320783196793</v>
      </c>
      <c r="J59" s="10">
        <f t="shared" si="7"/>
        <v>90.04091156374179</v>
      </c>
      <c r="K59" s="10">
        <f t="shared" si="7"/>
        <v>0</v>
      </c>
      <c r="L59" s="10">
        <f t="shared" si="7"/>
        <v>89.02565180673143</v>
      </c>
      <c r="M59" s="10">
        <f t="shared" si="7"/>
        <v>60.24010937626362</v>
      </c>
      <c r="N59" s="10">
        <f t="shared" si="7"/>
        <v>86.12344083243649</v>
      </c>
      <c r="O59" s="10">
        <f t="shared" si="7"/>
        <v>92.91208715549294</v>
      </c>
      <c r="P59" s="10">
        <f t="shared" si="7"/>
        <v>98.18211938154327</v>
      </c>
      <c r="Q59" s="10">
        <f t="shared" si="7"/>
        <v>92.41000657319543</v>
      </c>
      <c r="R59" s="10">
        <f t="shared" si="7"/>
        <v>54.965140536025245</v>
      </c>
      <c r="S59" s="10">
        <f t="shared" si="7"/>
        <v>0</v>
      </c>
      <c r="T59" s="10">
        <f t="shared" si="7"/>
        <v>0</v>
      </c>
      <c r="U59" s="10">
        <f t="shared" si="7"/>
        <v>18.358469844135588</v>
      </c>
      <c r="V59" s="10">
        <f t="shared" si="7"/>
        <v>63.70061391352277</v>
      </c>
      <c r="W59" s="10">
        <f t="shared" si="7"/>
        <v>93.49999796624785</v>
      </c>
      <c r="X59" s="10">
        <f t="shared" si="7"/>
        <v>0</v>
      </c>
      <c r="Y59" s="10">
        <f t="shared" si="7"/>
        <v>0</v>
      </c>
      <c r="Z59" s="11">
        <f t="shared" si="7"/>
        <v>93.49999796624785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96.50000232697256</v>
      </c>
      <c r="E61" s="13">
        <f t="shared" si="7"/>
        <v>93.73038027623608</v>
      </c>
      <c r="F61" s="13">
        <f t="shared" si="7"/>
        <v>106.43046726852117</v>
      </c>
      <c r="G61" s="13">
        <f t="shared" si="7"/>
        <v>102.88859567597315</v>
      </c>
      <c r="H61" s="13">
        <f t="shared" si="7"/>
        <v>115.679417477544</v>
      </c>
      <c r="I61" s="13">
        <f t="shared" si="7"/>
        <v>107.99784066398617</v>
      </c>
      <c r="J61" s="13">
        <f t="shared" si="7"/>
        <v>122.80093728921958</v>
      </c>
      <c r="K61" s="13">
        <f t="shared" si="7"/>
        <v>0</v>
      </c>
      <c r="L61" s="13">
        <f t="shared" si="7"/>
        <v>95.22652670040543</v>
      </c>
      <c r="M61" s="13">
        <f t="shared" si="7"/>
        <v>70.94353776857497</v>
      </c>
      <c r="N61" s="13">
        <f t="shared" si="7"/>
        <v>113.25978998979933</v>
      </c>
      <c r="O61" s="13">
        <f t="shared" si="7"/>
        <v>105.12719166714632</v>
      </c>
      <c r="P61" s="13">
        <f t="shared" si="7"/>
        <v>102.78167556444816</v>
      </c>
      <c r="Q61" s="13">
        <f t="shared" si="7"/>
        <v>106.90157545504728</v>
      </c>
      <c r="R61" s="13">
        <f t="shared" si="7"/>
        <v>99.72206862005493</v>
      </c>
      <c r="S61" s="13">
        <f t="shared" si="7"/>
        <v>0</v>
      </c>
      <c r="T61" s="13">
        <f t="shared" si="7"/>
        <v>0</v>
      </c>
      <c r="U61" s="13">
        <f t="shared" si="7"/>
        <v>29.689021890952773</v>
      </c>
      <c r="V61" s="13">
        <f t="shared" si="7"/>
        <v>79.44982198926564</v>
      </c>
      <c r="W61" s="13">
        <f t="shared" si="7"/>
        <v>93.73038027623608</v>
      </c>
      <c r="X61" s="13">
        <f t="shared" si="7"/>
        <v>0</v>
      </c>
      <c r="Y61" s="13">
        <f t="shared" si="7"/>
        <v>0</v>
      </c>
      <c r="Z61" s="14">
        <f t="shared" si="7"/>
        <v>93.73038027623608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82.99298379174276</v>
      </c>
      <c r="E62" s="13">
        <f t="shared" si="7"/>
        <v>81.54679205385065</v>
      </c>
      <c r="F62" s="13">
        <f t="shared" si="7"/>
        <v>135.95616276357254</v>
      </c>
      <c r="G62" s="13">
        <f t="shared" si="7"/>
        <v>150.3353668419477</v>
      </c>
      <c r="H62" s="13">
        <f t="shared" si="7"/>
        <v>138.63402977087176</v>
      </c>
      <c r="I62" s="13">
        <f t="shared" si="7"/>
        <v>141.4678731149313</v>
      </c>
      <c r="J62" s="13">
        <f t="shared" si="7"/>
        <v>142.97137541217566</v>
      </c>
      <c r="K62" s="13">
        <f t="shared" si="7"/>
        <v>0</v>
      </c>
      <c r="L62" s="13">
        <f t="shared" si="7"/>
        <v>148.70821076145546</v>
      </c>
      <c r="M62" s="13">
        <f t="shared" si="7"/>
        <v>93.69914949560612</v>
      </c>
      <c r="N62" s="13">
        <f t="shared" si="7"/>
        <v>140.52691148961037</v>
      </c>
      <c r="O62" s="13">
        <f t="shared" si="7"/>
        <v>150.95078106886743</v>
      </c>
      <c r="P62" s="13">
        <f t="shared" si="7"/>
        <v>154.54409190455561</v>
      </c>
      <c r="Q62" s="13">
        <f t="shared" si="7"/>
        <v>148.47897493294695</v>
      </c>
      <c r="R62" s="13">
        <f t="shared" si="7"/>
        <v>121.20794540514044</v>
      </c>
      <c r="S62" s="13">
        <f t="shared" si="7"/>
        <v>0</v>
      </c>
      <c r="T62" s="13">
        <f t="shared" si="7"/>
        <v>0</v>
      </c>
      <c r="U62" s="13">
        <f t="shared" si="7"/>
        <v>40.04850346579744</v>
      </c>
      <c r="V62" s="13">
        <f t="shared" si="7"/>
        <v>105.6002194581888</v>
      </c>
      <c r="W62" s="13">
        <f t="shared" si="7"/>
        <v>81.54679205385065</v>
      </c>
      <c r="X62" s="13">
        <f t="shared" si="7"/>
        <v>0</v>
      </c>
      <c r="Y62" s="13">
        <f t="shared" si="7"/>
        <v>0</v>
      </c>
      <c r="Z62" s="14">
        <f t="shared" si="7"/>
        <v>81.54679205385065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83.0000015343859</v>
      </c>
      <c r="E63" s="13">
        <f t="shared" si="7"/>
        <v>91.95497612899474</v>
      </c>
      <c r="F63" s="13">
        <f t="shared" si="7"/>
        <v>0</v>
      </c>
      <c r="G63" s="13">
        <f t="shared" si="7"/>
        <v>31.159812354987704</v>
      </c>
      <c r="H63" s="13">
        <f t="shared" si="7"/>
        <v>0</v>
      </c>
      <c r="I63" s="13">
        <f t="shared" si="7"/>
        <v>11.205287975568693</v>
      </c>
      <c r="J63" s="13">
        <f t="shared" si="7"/>
        <v>60.38761719258422</v>
      </c>
      <c r="K63" s="13">
        <f t="shared" si="7"/>
        <v>0</v>
      </c>
      <c r="L63" s="13">
        <f t="shared" si="7"/>
        <v>20.09448279794574</v>
      </c>
      <c r="M63" s="13">
        <f t="shared" si="7"/>
        <v>24.901583895047132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9.403649800174508</v>
      </c>
      <c r="W63" s="13">
        <f t="shared" si="7"/>
        <v>91.95497612899474</v>
      </c>
      <c r="X63" s="13">
        <f t="shared" si="7"/>
        <v>0</v>
      </c>
      <c r="Y63" s="13">
        <f t="shared" si="7"/>
        <v>0</v>
      </c>
      <c r="Z63" s="14">
        <f t="shared" si="7"/>
        <v>91.95497612899474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100.81292123203723</v>
      </c>
      <c r="E64" s="13">
        <f t="shared" si="7"/>
        <v>88.7401358930207</v>
      </c>
      <c r="F64" s="13">
        <f t="shared" si="7"/>
        <v>86.29344573149915</v>
      </c>
      <c r="G64" s="13">
        <f t="shared" si="7"/>
        <v>88.53173922699963</v>
      </c>
      <c r="H64" s="13">
        <f t="shared" si="7"/>
        <v>88.56693553540775</v>
      </c>
      <c r="I64" s="13">
        <f t="shared" si="7"/>
        <v>87.78865595658992</v>
      </c>
      <c r="J64" s="13">
        <f t="shared" si="7"/>
        <v>99.43999354663919</v>
      </c>
      <c r="K64" s="13">
        <f t="shared" si="7"/>
        <v>0</v>
      </c>
      <c r="L64" s="13">
        <f t="shared" si="7"/>
        <v>86.0560035833046</v>
      </c>
      <c r="M64" s="13">
        <f t="shared" si="7"/>
        <v>60.32477148335018</v>
      </c>
      <c r="N64" s="13">
        <f t="shared" si="7"/>
        <v>91.90718776532542</v>
      </c>
      <c r="O64" s="13">
        <f t="shared" si="7"/>
        <v>85.55448723540262</v>
      </c>
      <c r="P64" s="13">
        <f t="shared" si="7"/>
        <v>94.76339616395644</v>
      </c>
      <c r="Q64" s="13">
        <f t="shared" si="7"/>
        <v>90.7127607620864</v>
      </c>
      <c r="R64" s="13">
        <f t="shared" si="7"/>
        <v>79.62509529845903</v>
      </c>
      <c r="S64" s="13">
        <f t="shared" si="7"/>
        <v>0</v>
      </c>
      <c r="T64" s="13">
        <f t="shared" si="7"/>
        <v>0</v>
      </c>
      <c r="U64" s="13">
        <f t="shared" si="7"/>
        <v>26.395708317229055</v>
      </c>
      <c r="V64" s="13">
        <f t="shared" si="7"/>
        <v>66.77477298634034</v>
      </c>
      <c r="W64" s="13">
        <f t="shared" si="7"/>
        <v>88.7401358930207</v>
      </c>
      <c r="X64" s="13">
        <f t="shared" si="7"/>
        <v>0</v>
      </c>
      <c r="Y64" s="13">
        <f t="shared" si="7"/>
        <v>0</v>
      </c>
      <c r="Z64" s="14">
        <f t="shared" si="7"/>
        <v>88.7401358930207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82.26786823180574</v>
      </c>
      <c r="E66" s="16">
        <f t="shared" si="7"/>
        <v>85.62767829066543</v>
      </c>
      <c r="F66" s="16">
        <f t="shared" si="7"/>
        <v>478.42734738104866</v>
      </c>
      <c r="G66" s="16">
        <f t="shared" si="7"/>
        <v>459.53470027321026</v>
      </c>
      <c r="H66" s="16">
        <f t="shared" si="7"/>
        <v>666.2988553745813</v>
      </c>
      <c r="I66" s="16">
        <f t="shared" si="7"/>
        <v>513.9304871925139</v>
      </c>
      <c r="J66" s="16">
        <f t="shared" si="7"/>
        <v>353.98013866526856</v>
      </c>
      <c r="K66" s="16">
        <f t="shared" si="7"/>
        <v>0</v>
      </c>
      <c r="L66" s="16">
        <f t="shared" si="7"/>
        <v>261.2765664725778</v>
      </c>
      <c r="M66" s="16">
        <f t="shared" si="7"/>
        <v>211.9313051556132</v>
      </c>
      <c r="N66" s="16">
        <f t="shared" si="7"/>
        <v>52.38133767718255</v>
      </c>
      <c r="O66" s="16">
        <f t="shared" si="7"/>
        <v>79.420390107061</v>
      </c>
      <c r="P66" s="16">
        <f t="shared" si="7"/>
        <v>93.25347295368461</v>
      </c>
      <c r="Q66" s="16">
        <f t="shared" si="7"/>
        <v>71.963425707215</v>
      </c>
      <c r="R66" s="16">
        <f t="shared" si="7"/>
        <v>539.0869712004297</v>
      </c>
      <c r="S66" s="16">
        <f t="shared" si="7"/>
        <v>0</v>
      </c>
      <c r="T66" s="16">
        <f t="shared" si="7"/>
        <v>0</v>
      </c>
      <c r="U66" s="16">
        <f t="shared" si="7"/>
        <v>318.00305943822246</v>
      </c>
      <c r="V66" s="16">
        <f t="shared" si="7"/>
        <v>232.4134409530521</v>
      </c>
      <c r="W66" s="16">
        <f t="shared" si="7"/>
        <v>85.62767829066543</v>
      </c>
      <c r="X66" s="16">
        <f t="shared" si="7"/>
        <v>0</v>
      </c>
      <c r="Y66" s="16">
        <f t="shared" si="7"/>
        <v>0</v>
      </c>
      <c r="Z66" s="17">
        <f t="shared" si="7"/>
        <v>85.62767829066543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12292550028</v>
      </c>
      <c r="E68" s="20">
        <v>12292550000</v>
      </c>
      <c r="F68" s="20">
        <v>1043135721</v>
      </c>
      <c r="G68" s="20">
        <v>1098347467</v>
      </c>
      <c r="H68" s="20">
        <v>1080161363</v>
      </c>
      <c r="I68" s="20">
        <v>3221644551</v>
      </c>
      <c r="J68" s="20">
        <v>1056870382</v>
      </c>
      <c r="K68" s="20">
        <v>1045018902</v>
      </c>
      <c r="L68" s="20">
        <v>1092787042</v>
      </c>
      <c r="M68" s="20">
        <v>3194676326</v>
      </c>
      <c r="N68" s="20">
        <v>1076671401</v>
      </c>
      <c r="O68" s="20">
        <v>1053737830</v>
      </c>
      <c r="P68" s="20">
        <v>1080974064</v>
      </c>
      <c r="Q68" s="20">
        <v>3211383295</v>
      </c>
      <c r="R68" s="20">
        <v>1094234697</v>
      </c>
      <c r="S68" s="20">
        <v>1091860666</v>
      </c>
      <c r="T68" s="20">
        <v>1090036276</v>
      </c>
      <c r="U68" s="20">
        <v>3276131639</v>
      </c>
      <c r="V68" s="20">
        <v>12903835811</v>
      </c>
      <c r="W68" s="20">
        <v>12292550000</v>
      </c>
      <c r="X68" s="20">
        <v>0</v>
      </c>
      <c r="Y68" s="19">
        <v>0</v>
      </c>
      <c r="Z68" s="22">
        <v>12292550000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16888897000</v>
      </c>
      <c r="E70" s="20">
        <v>16735998246</v>
      </c>
      <c r="F70" s="20">
        <v>1462785099</v>
      </c>
      <c r="G70" s="20">
        <v>1556551108</v>
      </c>
      <c r="H70" s="20">
        <v>1333779723</v>
      </c>
      <c r="I70" s="20">
        <v>4353115930</v>
      </c>
      <c r="J70" s="20">
        <v>1200502872</v>
      </c>
      <c r="K70" s="20">
        <v>1337165428</v>
      </c>
      <c r="L70" s="20">
        <v>1342844947</v>
      </c>
      <c r="M70" s="20">
        <v>3880513247</v>
      </c>
      <c r="N70" s="20">
        <v>1273945071</v>
      </c>
      <c r="O70" s="20">
        <v>1277118884</v>
      </c>
      <c r="P70" s="20">
        <v>1416033685</v>
      </c>
      <c r="Q70" s="20">
        <v>3967097640</v>
      </c>
      <c r="R70" s="20">
        <v>1197599566</v>
      </c>
      <c r="S70" s="20">
        <v>1294615782</v>
      </c>
      <c r="T70" s="20">
        <v>1530386223</v>
      </c>
      <c r="U70" s="20">
        <v>4022601571</v>
      </c>
      <c r="V70" s="20">
        <v>16223328388</v>
      </c>
      <c r="W70" s="20">
        <v>16735998246</v>
      </c>
      <c r="X70" s="20">
        <v>0</v>
      </c>
      <c r="Y70" s="19">
        <v>0</v>
      </c>
      <c r="Z70" s="22">
        <v>16735998246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7888695998</v>
      </c>
      <c r="E71" s="20">
        <v>8028598097</v>
      </c>
      <c r="F71" s="20">
        <v>671088563</v>
      </c>
      <c r="G71" s="20">
        <v>624477807</v>
      </c>
      <c r="H71" s="20">
        <v>648838709</v>
      </c>
      <c r="I71" s="20">
        <v>1944405079</v>
      </c>
      <c r="J71" s="20">
        <v>679063612</v>
      </c>
      <c r="K71" s="20">
        <v>749406058</v>
      </c>
      <c r="L71" s="20">
        <v>668248716</v>
      </c>
      <c r="M71" s="20">
        <v>2096718386</v>
      </c>
      <c r="N71" s="20">
        <v>660472711</v>
      </c>
      <c r="O71" s="20">
        <v>590542101</v>
      </c>
      <c r="P71" s="20">
        <v>625283128</v>
      </c>
      <c r="Q71" s="20">
        <v>1876297940</v>
      </c>
      <c r="R71" s="20">
        <v>631275550</v>
      </c>
      <c r="S71" s="20">
        <v>687337934</v>
      </c>
      <c r="T71" s="20">
        <v>591960090</v>
      </c>
      <c r="U71" s="20">
        <v>1910573574</v>
      </c>
      <c r="V71" s="20">
        <v>7827994979</v>
      </c>
      <c r="W71" s="20">
        <v>8028598097</v>
      </c>
      <c r="X71" s="20">
        <v>0</v>
      </c>
      <c r="Y71" s="19">
        <v>0</v>
      </c>
      <c r="Z71" s="22">
        <v>8028598097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4692431000</v>
      </c>
      <c r="E72" s="20">
        <v>4692430999</v>
      </c>
      <c r="F72" s="20">
        <v>417339139</v>
      </c>
      <c r="G72" s="20">
        <v>451392760</v>
      </c>
      <c r="H72" s="20">
        <v>386507032</v>
      </c>
      <c r="I72" s="20">
        <v>1255238931</v>
      </c>
      <c r="J72" s="20">
        <v>419788294</v>
      </c>
      <c r="K72" s="20">
        <v>518139925</v>
      </c>
      <c r="L72" s="20">
        <v>414827258</v>
      </c>
      <c r="M72" s="20">
        <v>1352755477</v>
      </c>
      <c r="N72" s="20">
        <v>413869560</v>
      </c>
      <c r="O72" s="20">
        <v>394162034</v>
      </c>
      <c r="P72" s="20">
        <v>414681125</v>
      </c>
      <c r="Q72" s="20">
        <v>1222712719</v>
      </c>
      <c r="R72" s="20">
        <v>417359822</v>
      </c>
      <c r="S72" s="20">
        <v>404069386</v>
      </c>
      <c r="T72" s="20">
        <v>425792843</v>
      </c>
      <c r="U72" s="20">
        <v>1247222051</v>
      </c>
      <c r="V72" s="20">
        <v>5077929178</v>
      </c>
      <c r="W72" s="20">
        <v>4692430999</v>
      </c>
      <c r="X72" s="20">
        <v>0</v>
      </c>
      <c r="Y72" s="19">
        <v>0</v>
      </c>
      <c r="Z72" s="22">
        <v>4692430999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1729688000</v>
      </c>
      <c r="E73" s="20">
        <v>2006039299</v>
      </c>
      <c r="F73" s="20">
        <v>172226298</v>
      </c>
      <c r="G73" s="20">
        <v>172265380</v>
      </c>
      <c r="H73" s="20">
        <v>166401642</v>
      </c>
      <c r="I73" s="20">
        <v>510893320</v>
      </c>
      <c r="J73" s="20">
        <v>160424937</v>
      </c>
      <c r="K73" s="20">
        <v>176347979</v>
      </c>
      <c r="L73" s="20">
        <v>169564150</v>
      </c>
      <c r="M73" s="20">
        <v>506337066</v>
      </c>
      <c r="N73" s="20">
        <v>168686726</v>
      </c>
      <c r="O73" s="20">
        <v>168752992</v>
      </c>
      <c r="P73" s="20">
        <v>165156832</v>
      </c>
      <c r="Q73" s="20">
        <v>502596550</v>
      </c>
      <c r="R73" s="20">
        <v>160098339</v>
      </c>
      <c r="S73" s="20">
        <v>161428169</v>
      </c>
      <c r="T73" s="20">
        <v>161424938</v>
      </c>
      <c r="U73" s="20">
        <v>482951446</v>
      </c>
      <c r="V73" s="20">
        <v>2002778382</v>
      </c>
      <c r="W73" s="20">
        <v>2006039299</v>
      </c>
      <c r="X73" s="20">
        <v>0</v>
      </c>
      <c r="Y73" s="19">
        <v>0</v>
      </c>
      <c r="Z73" s="22">
        <v>2006039299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371591007</v>
      </c>
      <c r="E75" s="29">
        <v>404471596</v>
      </c>
      <c r="F75" s="29">
        <v>29684305</v>
      </c>
      <c r="G75" s="29">
        <v>30987854</v>
      </c>
      <c r="H75" s="29">
        <v>17979419</v>
      </c>
      <c r="I75" s="29">
        <v>78651578</v>
      </c>
      <c r="J75" s="29">
        <v>41458543</v>
      </c>
      <c r="K75" s="29">
        <v>38334884</v>
      </c>
      <c r="L75" s="29">
        <v>45297649</v>
      </c>
      <c r="M75" s="29">
        <v>125091076</v>
      </c>
      <c r="N75" s="29">
        <v>53181097</v>
      </c>
      <c r="O75" s="29">
        <v>39431073</v>
      </c>
      <c r="P75" s="29">
        <v>35103765</v>
      </c>
      <c r="Q75" s="29">
        <v>127715935</v>
      </c>
      <c r="R75" s="29">
        <v>6288323</v>
      </c>
      <c r="S75" s="29">
        <v>6121570</v>
      </c>
      <c r="T75" s="29">
        <v>-1749766</v>
      </c>
      <c r="U75" s="29">
        <v>10660127</v>
      </c>
      <c r="V75" s="29">
        <v>342118716</v>
      </c>
      <c r="W75" s="29">
        <v>404471596</v>
      </c>
      <c r="X75" s="29">
        <v>0</v>
      </c>
      <c r="Y75" s="28">
        <v>0</v>
      </c>
      <c r="Z75" s="30">
        <v>404471596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11493534000</v>
      </c>
      <c r="E77" s="20">
        <v>11493534000</v>
      </c>
      <c r="F77" s="20">
        <v>949708192</v>
      </c>
      <c r="G77" s="20">
        <v>940285368</v>
      </c>
      <c r="H77" s="20">
        <v>836265404</v>
      </c>
      <c r="I77" s="20">
        <v>2726258964</v>
      </c>
      <c r="J77" s="20">
        <v>951615726</v>
      </c>
      <c r="K77" s="20">
        <v>0</v>
      </c>
      <c r="L77" s="20">
        <v>972860787</v>
      </c>
      <c r="M77" s="20">
        <v>1924476513</v>
      </c>
      <c r="N77" s="20">
        <v>927266457</v>
      </c>
      <c r="O77" s="20">
        <v>979049811</v>
      </c>
      <c r="P77" s="20">
        <v>1061323246</v>
      </c>
      <c r="Q77" s="20">
        <v>2967639514</v>
      </c>
      <c r="R77" s="20">
        <v>601447639</v>
      </c>
      <c r="S77" s="20">
        <v>0</v>
      </c>
      <c r="T77" s="20">
        <v>0</v>
      </c>
      <c r="U77" s="20">
        <v>601447639</v>
      </c>
      <c r="V77" s="20">
        <v>8219822630</v>
      </c>
      <c r="W77" s="20">
        <v>11493534000</v>
      </c>
      <c r="X77" s="20">
        <v>0</v>
      </c>
      <c r="Y77" s="19">
        <v>0</v>
      </c>
      <c r="Z77" s="22">
        <v>11493534000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16297785998</v>
      </c>
      <c r="E79" s="20">
        <v>15686714799</v>
      </c>
      <c r="F79" s="20">
        <v>1556849016</v>
      </c>
      <c r="G79" s="20">
        <v>1601513576</v>
      </c>
      <c r="H79" s="20">
        <v>1542908614</v>
      </c>
      <c r="I79" s="20">
        <v>4701271206</v>
      </c>
      <c r="J79" s="20">
        <v>1474228779</v>
      </c>
      <c r="K79" s="20">
        <v>0</v>
      </c>
      <c r="L79" s="20">
        <v>1278744602</v>
      </c>
      <c r="M79" s="20">
        <v>2752973381</v>
      </c>
      <c r="N79" s="20">
        <v>1442867512</v>
      </c>
      <c r="O79" s="20">
        <v>1342599217</v>
      </c>
      <c r="P79" s="20">
        <v>1455423148</v>
      </c>
      <c r="Q79" s="20">
        <v>4240889877</v>
      </c>
      <c r="R79" s="20">
        <v>1194271061</v>
      </c>
      <c r="S79" s="20">
        <v>0</v>
      </c>
      <c r="T79" s="20">
        <v>0</v>
      </c>
      <c r="U79" s="20">
        <v>1194271061</v>
      </c>
      <c r="V79" s="20">
        <v>12889405525</v>
      </c>
      <c r="W79" s="20">
        <v>15686714799</v>
      </c>
      <c r="X79" s="20">
        <v>0</v>
      </c>
      <c r="Y79" s="19">
        <v>0</v>
      </c>
      <c r="Z79" s="22">
        <v>15686714799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6547064191</v>
      </c>
      <c r="E80" s="20">
        <v>6547064195</v>
      </c>
      <c r="F80" s="20">
        <v>912386259</v>
      </c>
      <c r="G80" s="20">
        <v>938811002</v>
      </c>
      <c r="H80" s="20">
        <v>899511249</v>
      </c>
      <c r="I80" s="20">
        <v>2750708510</v>
      </c>
      <c r="J80" s="20">
        <v>970866586</v>
      </c>
      <c r="K80" s="20">
        <v>0</v>
      </c>
      <c r="L80" s="20">
        <v>993740709</v>
      </c>
      <c r="M80" s="20">
        <v>1964607295</v>
      </c>
      <c r="N80" s="20">
        <v>928141902</v>
      </c>
      <c r="O80" s="20">
        <v>891427914</v>
      </c>
      <c r="P80" s="20">
        <v>966338132</v>
      </c>
      <c r="Q80" s="20">
        <v>2785907948</v>
      </c>
      <c r="R80" s="20">
        <v>765156124</v>
      </c>
      <c r="S80" s="20">
        <v>0</v>
      </c>
      <c r="T80" s="20">
        <v>0</v>
      </c>
      <c r="U80" s="20">
        <v>765156124</v>
      </c>
      <c r="V80" s="20">
        <v>8266379877</v>
      </c>
      <c r="W80" s="20">
        <v>6547064195</v>
      </c>
      <c r="X80" s="20">
        <v>0</v>
      </c>
      <c r="Y80" s="19">
        <v>0</v>
      </c>
      <c r="Z80" s="22">
        <v>6547064195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3894717802</v>
      </c>
      <c r="E81" s="20">
        <v>4314923805</v>
      </c>
      <c r="F81" s="20">
        <v>0</v>
      </c>
      <c r="G81" s="20">
        <v>140653137</v>
      </c>
      <c r="H81" s="20">
        <v>0</v>
      </c>
      <c r="I81" s="20">
        <v>140653137</v>
      </c>
      <c r="J81" s="20">
        <v>253500148</v>
      </c>
      <c r="K81" s="20">
        <v>0</v>
      </c>
      <c r="L81" s="20">
        <v>83357392</v>
      </c>
      <c r="M81" s="20">
        <v>336857540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477510677</v>
      </c>
      <c r="W81" s="20">
        <v>4314923805</v>
      </c>
      <c r="X81" s="20">
        <v>0</v>
      </c>
      <c r="Y81" s="19">
        <v>0</v>
      </c>
      <c r="Z81" s="22">
        <v>4314923805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1743749001</v>
      </c>
      <c r="E82" s="20">
        <v>1780162000</v>
      </c>
      <c r="F82" s="20">
        <v>148620007</v>
      </c>
      <c r="G82" s="20">
        <v>152509537</v>
      </c>
      <c r="H82" s="20">
        <v>147376835</v>
      </c>
      <c r="I82" s="20">
        <v>448506379</v>
      </c>
      <c r="J82" s="20">
        <v>159526547</v>
      </c>
      <c r="K82" s="20">
        <v>0</v>
      </c>
      <c r="L82" s="20">
        <v>145920131</v>
      </c>
      <c r="M82" s="20">
        <v>305446678</v>
      </c>
      <c r="N82" s="20">
        <v>155035226</v>
      </c>
      <c r="O82" s="20">
        <v>144375757</v>
      </c>
      <c r="P82" s="20">
        <v>156508223</v>
      </c>
      <c r="Q82" s="20">
        <v>455919206</v>
      </c>
      <c r="R82" s="20">
        <v>127478455</v>
      </c>
      <c r="S82" s="20">
        <v>0</v>
      </c>
      <c r="T82" s="20">
        <v>0</v>
      </c>
      <c r="U82" s="20">
        <v>127478455</v>
      </c>
      <c r="V82" s="20">
        <v>1337350718</v>
      </c>
      <c r="W82" s="20">
        <v>1780162000</v>
      </c>
      <c r="X82" s="20">
        <v>0</v>
      </c>
      <c r="Y82" s="19">
        <v>0</v>
      </c>
      <c r="Z82" s="22">
        <v>1780162000</v>
      </c>
    </row>
    <row r="83" spans="1:26" ht="12.75" hidden="1">
      <c r="A83" s="38"/>
      <c r="B83" s="18"/>
      <c r="C83" s="18"/>
      <c r="D83" s="19">
        <v>-44801788876</v>
      </c>
      <c r="E83" s="20">
        <v>-58337692479</v>
      </c>
      <c r="F83" s="20">
        <v>652811087</v>
      </c>
      <c r="G83" s="20">
        <v>-863592620</v>
      </c>
      <c r="H83" s="20">
        <v>-317730691</v>
      </c>
      <c r="I83" s="20">
        <v>652811087</v>
      </c>
      <c r="J83" s="20">
        <v>2265177223</v>
      </c>
      <c r="K83" s="20">
        <v>-2467626626</v>
      </c>
      <c r="L83" s="20">
        <v>773470334</v>
      </c>
      <c r="M83" s="20">
        <v>2265177223</v>
      </c>
      <c r="N83" s="20">
        <v>1564989860</v>
      </c>
      <c r="O83" s="20">
        <v>-489305239</v>
      </c>
      <c r="P83" s="20">
        <v>4388644528</v>
      </c>
      <c r="Q83" s="20">
        <v>1564989860</v>
      </c>
      <c r="R83" s="20">
        <v>-3334649235</v>
      </c>
      <c r="S83" s="20">
        <v>-555901326</v>
      </c>
      <c r="T83" s="20">
        <v>64801199</v>
      </c>
      <c r="U83" s="20">
        <v>-3334649235</v>
      </c>
      <c r="V83" s="20">
        <v>652811087</v>
      </c>
      <c r="W83" s="20">
        <v>-6468928109</v>
      </c>
      <c r="X83" s="20"/>
      <c r="Y83" s="19"/>
      <c r="Z83" s="22">
        <v>-58337692479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305700000</v>
      </c>
      <c r="E84" s="29">
        <v>346339637</v>
      </c>
      <c r="F84" s="29">
        <v>142017833</v>
      </c>
      <c r="G84" s="29">
        <v>142399942</v>
      </c>
      <c r="H84" s="29">
        <v>119796663</v>
      </c>
      <c r="I84" s="29">
        <v>404214438</v>
      </c>
      <c r="J84" s="29">
        <v>146755008</v>
      </c>
      <c r="K84" s="29">
        <v>0</v>
      </c>
      <c r="L84" s="29">
        <v>118352142</v>
      </c>
      <c r="M84" s="29">
        <v>265107150</v>
      </c>
      <c r="N84" s="29">
        <v>27856970</v>
      </c>
      <c r="O84" s="29">
        <v>31316312</v>
      </c>
      <c r="P84" s="29">
        <v>32735480</v>
      </c>
      <c r="Q84" s="29">
        <v>91908762</v>
      </c>
      <c r="R84" s="29">
        <v>33899530</v>
      </c>
      <c r="S84" s="29">
        <v>0</v>
      </c>
      <c r="T84" s="29">
        <v>0</v>
      </c>
      <c r="U84" s="29">
        <v>33899530</v>
      </c>
      <c r="V84" s="29">
        <v>795129880</v>
      </c>
      <c r="W84" s="29">
        <v>346339637</v>
      </c>
      <c r="X84" s="29">
        <v>0</v>
      </c>
      <c r="Y84" s="28">
        <v>0</v>
      </c>
      <c r="Z84" s="30">
        <v>346339637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7">
      <selection activeCell="V28" sqref="V28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7118444668</v>
      </c>
      <c r="C5" s="18">
        <v>0</v>
      </c>
      <c r="D5" s="58">
        <v>8219104268</v>
      </c>
      <c r="E5" s="59">
        <v>8192423010</v>
      </c>
      <c r="F5" s="59">
        <v>559432105</v>
      </c>
      <c r="G5" s="59">
        <v>652113201</v>
      </c>
      <c r="H5" s="59">
        <v>613631501</v>
      </c>
      <c r="I5" s="59">
        <v>1825176807</v>
      </c>
      <c r="J5" s="59">
        <v>590070298</v>
      </c>
      <c r="K5" s="59">
        <v>640819560</v>
      </c>
      <c r="L5" s="59">
        <v>640819560</v>
      </c>
      <c r="M5" s="59">
        <v>1871709418</v>
      </c>
      <c r="N5" s="59">
        <v>610371848</v>
      </c>
      <c r="O5" s="59">
        <v>651105139</v>
      </c>
      <c r="P5" s="59">
        <v>617562652</v>
      </c>
      <c r="Q5" s="59">
        <v>1879039639</v>
      </c>
      <c r="R5" s="59">
        <v>609460599</v>
      </c>
      <c r="S5" s="59">
        <v>628756770</v>
      </c>
      <c r="T5" s="59">
        <v>650705944</v>
      </c>
      <c r="U5" s="59">
        <v>1888923313</v>
      </c>
      <c r="V5" s="59">
        <v>7464849177</v>
      </c>
      <c r="W5" s="59">
        <v>8192423010</v>
      </c>
      <c r="X5" s="59">
        <v>-727573833</v>
      </c>
      <c r="Y5" s="60">
        <v>-8.88</v>
      </c>
      <c r="Z5" s="61">
        <v>8192423010</v>
      </c>
    </row>
    <row r="6" spans="1:26" ht="12.75">
      <c r="A6" s="57" t="s">
        <v>32</v>
      </c>
      <c r="B6" s="18">
        <v>17942702330</v>
      </c>
      <c r="C6" s="18">
        <v>0</v>
      </c>
      <c r="D6" s="58">
        <v>25538828938</v>
      </c>
      <c r="E6" s="59">
        <v>25401834719</v>
      </c>
      <c r="F6" s="59">
        <v>1000194594</v>
      </c>
      <c r="G6" s="59">
        <v>1386905220</v>
      </c>
      <c r="H6" s="59">
        <v>1285247325</v>
      </c>
      <c r="I6" s="59">
        <v>3672347139</v>
      </c>
      <c r="J6" s="59">
        <v>1440799563</v>
      </c>
      <c r="K6" s="59">
        <v>1904870001</v>
      </c>
      <c r="L6" s="59">
        <v>1904875366</v>
      </c>
      <c r="M6" s="59">
        <v>5250544930</v>
      </c>
      <c r="N6" s="59">
        <v>2410094764</v>
      </c>
      <c r="O6" s="59">
        <v>1157872318</v>
      </c>
      <c r="P6" s="59">
        <v>1238158804</v>
      </c>
      <c r="Q6" s="59">
        <v>4806125886</v>
      </c>
      <c r="R6" s="59">
        <v>1574648285</v>
      </c>
      <c r="S6" s="59">
        <v>1844312709</v>
      </c>
      <c r="T6" s="59">
        <v>1611890277</v>
      </c>
      <c r="U6" s="59">
        <v>5030851271</v>
      </c>
      <c r="V6" s="59">
        <v>18759869226</v>
      </c>
      <c r="W6" s="59">
        <v>25401834730</v>
      </c>
      <c r="X6" s="59">
        <v>-6641965504</v>
      </c>
      <c r="Y6" s="60">
        <v>-26.15</v>
      </c>
      <c r="Z6" s="61">
        <v>25401834719</v>
      </c>
    </row>
    <row r="7" spans="1:26" ht="12.75">
      <c r="A7" s="57" t="s">
        <v>33</v>
      </c>
      <c r="B7" s="18">
        <v>393426880</v>
      </c>
      <c r="C7" s="18">
        <v>0</v>
      </c>
      <c r="D7" s="58">
        <v>196887427</v>
      </c>
      <c r="E7" s="59">
        <v>196887427</v>
      </c>
      <c r="F7" s="59">
        <v>1925932</v>
      </c>
      <c r="G7" s="59">
        <v>26899512</v>
      </c>
      <c r="H7" s="59">
        <v>41755942</v>
      </c>
      <c r="I7" s="59">
        <v>70581386</v>
      </c>
      <c r="J7" s="59">
        <v>21932361</v>
      </c>
      <c r="K7" s="59">
        <v>2270615</v>
      </c>
      <c r="L7" s="59">
        <v>2270615</v>
      </c>
      <c r="M7" s="59">
        <v>26473591</v>
      </c>
      <c r="N7" s="59">
        <v>21078864</v>
      </c>
      <c r="O7" s="59">
        <v>8419175</v>
      </c>
      <c r="P7" s="59">
        <v>63029896</v>
      </c>
      <c r="Q7" s="59">
        <v>92527935</v>
      </c>
      <c r="R7" s="59">
        <v>21301729</v>
      </c>
      <c r="S7" s="59">
        <v>8517166</v>
      </c>
      <c r="T7" s="59">
        <v>13536489</v>
      </c>
      <c r="U7" s="59">
        <v>43355384</v>
      </c>
      <c r="V7" s="59">
        <v>232938296</v>
      </c>
      <c r="W7" s="59">
        <v>196887432</v>
      </c>
      <c r="X7" s="59">
        <v>36050864</v>
      </c>
      <c r="Y7" s="60">
        <v>18.31</v>
      </c>
      <c r="Z7" s="61">
        <v>196887427</v>
      </c>
    </row>
    <row r="8" spans="1:26" ht="12.75">
      <c r="A8" s="57" t="s">
        <v>34</v>
      </c>
      <c r="B8" s="18">
        <v>2819731116</v>
      </c>
      <c r="C8" s="18">
        <v>0</v>
      </c>
      <c r="D8" s="58">
        <v>3201305707</v>
      </c>
      <c r="E8" s="59">
        <v>3576802234</v>
      </c>
      <c r="F8" s="59">
        <v>1120782006</v>
      </c>
      <c r="G8" s="59">
        <v>55014358</v>
      </c>
      <c r="H8" s="59">
        <v>58912309</v>
      </c>
      <c r="I8" s="59">
        <v>1234708673</v>
      </c>
      <c r="J8" s="59">
        <v>115038869</v>
      </c>
      <c r="K8" s="59">
        <v>37028381</v>
      </c>
      <c r="L8" s="59">
        <v>37028381</v>
      </c>
      <c r="M8" s="59">
        <v>189095631</v>
      </c>
      <c r="N8" s="59">
        <v>34522974</v>
      </c>
      <c r="O8" s="59">
        <v>67652371</v>
      </c>
      <c r="P8" s="59">
        <v>3076902047</v>
      </c>
      <c r="Q8" s="59">
        <v>3179077392</v>
      </c>
      <c r="R8" s="59">
        <v>30213651</v>
      </c>
      <c r="S8" s="59">
        <v>2310167</v>
      </c>
      <c r="T8" s="59">
        <v>191739762</v>
      </c>
      <c r="U8" s="59">
        <v>224263580</v>
      </c>
      <c r="V8" s="59">
        <v>4827145276</v>
      </c>
      <c r="W8" s="59">
        <v>3576802241</v>
      </c>
      <c r="X8" s="59">
        <v>1250343035</v>
      </c>
      <c r="Y8" s="60">
        <v>34.96</v>
      </c>
      <c r="Z8" s="61">
        <v>3576802234</v>
      </c>
    </row>
    <row r="9" spans="1:26" ht="12.75">
      <c r="A9" s="57" t="s">
        <v>35</v>
      </c>
      <c r="B9" s="18">
        <v>27405668080</v>
      </c>
      <c r="C9" s="18">
        <v>0</v>
      </c>
      <c r="D9" s="58">
        <v>3685957141</v>
      </c>
      <c r="E9" s="59">
        <v>3677673573</v>
      </c>
      <c r="F9" s="59">
        <v>120744618</v>
      </c>
      <c r="G9" s="59">
        <v>585958715</v>
      </c>
      <c r="H9" s="59">
        <v>210929212</v>
      </c>
      <c r="I9" s="59">
        <v>917632545</v>
      </c>
      <c r="J9" s="59">
        <v>171737896</v>
      </c>
      <c r="K9" s="59">
        <v>176598454</v>
      </c>
      <c r="L9" s="59">
        <v>177387528</v>
      </c>
      <c r="M9" s="59">
        <v>525723878</v>
      </c>
      <c r="N9" s="59">
        <v>167693793</v>
      </c>
      <c r="O9" s="59">
        <v>217019977</v>
      </c>
      <c r="P9" s="59">
        <v>-1019185874</v>
      </c>
      <c r="Q9" s="59">
        <v>-634472104</v>
      </c>
      <c r="R9" s="59">
        <v>89438081</v>
      </c>
      <c r="S9" s="59">
        <v>158062423</v>
      </c>
      <c r="T9" s="59">
        <v>377268519</v>
      </c>
      <c r="U9" s="59">
        <v>624769023</v>
      </c>
      <c r="V9" s="59">
        <v>1433653342</v>
      </c>
      <c r="W9" s="59">
        <v>3677673599</v>
      </c>
      <c r="X9" s="59">
        <v>-2244020257</v>
      </c>
      <c r="Y9" s="60">
        <v>-61.02</v>
      </c>
      <c r="Z9" s="61">
        <v>3677673573</v>
      </c>
    </row>
    <row r="10" spans="1:26" ht="20.25">
      <c r="A10" s="62" t="s">
        <v>90</v>
      </c>
      <c r="B10" s="63">
        <f>SUM(B5:B9)</f>
        <v>55679973074</v>
      </c>
      <c r="C10" s="63">
        <f>SUM(C5:C9)</f>
        <v>0</v>
      </c>
      <c r="D10" s="64">
        <f aca="true" t="shared" si="0" ref="D10:Z10">SUM(D5:D9)</f>
        <v>40842083481</v>
      </c>
      <c r="E10" s="65">
        <f t="shared" si="0"/>
        <v>41045620963</v>
      </c>
      <c r="F10" s="65">
        <f t="shared" si="0"/>
        <v>2803079255</v>
      </c>
      <c r="G10" s="65">
        <f t="shared" si="0"/>
        <v>2706891006</v>
      </c>
      <c r="H10" s="65">
        <f t="shared" si="0"/>
        <v>2210476289</v>
      </c>
      <c r="I10" s="65">
        <f t="shared" si="0"/>
        <v>7720446550</v>
      </c>
      <c r="J10" s="65">
        <f t="shared" si="0"/>
        <v>2339578987</v>
      </c>
      <c r="K10" s="65">
        <f t="shared" si="0"/>
        <v>2761587011</v>
      </c>
      <c r="L10" s="65">
        <f t="shared" si="0"/>
        <v>2762381450</v>
      </c>
      <c r="M10" s="65">
        <f t="shared" si="0"/>
        <v>7863547448</v>
      </c>
      <c r="N10" s="65">
        <f t="shared" si="0"/>
        <v>3243762243</v>
      </c>
      <c r="O10" s="65">
        <f t="shared" si="0"/>
        <v>2102068980</v>
      </c>
      <c r="P10" s="65">
        <f t="shared" si="0"/>
        <v>3976467525</v>
      </c>
      <c r="Q10" s="65">
        <f t="shared" si="0"/>
        <v>9322298748</v>
      </c>
      <c r="R10" s="65">
        <f t="shared" si="0"/>
        <v>2325062345</v>
      </c>
      <c r="S10" s="65">
        <f t="shared" si="0"/>
        <v>2641959235</v>
      </c>
      <c r="T10" s="65">
        <f t="shared" si="0"/>
        <v>2845140991</v>
      </c>
      <c r="U10" s="65">
        <f t="shared" si="0"/>
        <v>7812162571</v>
      </c>
      <c r="V10" s="65">
        <f t="shared" si="0"/>
        <v>32718455317</v>
      </c>
      <c r="W10" s="65">
        <f t="shared" si="0"/>
        <v>41045621012</v>
      </c>
      <c r="X10" s="65">
        <f t="shared" si="0"/>
        <v>-8327165695</v>
      </c>
      <c r="Y10" s="66">
        <f>+IF(W10&lt;&gt;0,(X10/W10)*100,0)</f>
        <v>-20.287586080292193</v>
      </c>
      <c r="Z10" s="67">
        <f t="shared" si="0"/>
        <v>41045620963</v>
      </c>
    </row>
    <row r="11" spans="1:26" ht="12.75">
      <c r="A11" s="57" t="s">
        <v>36</v>
      </c>
      <c r="B11" s="18">
        <v>8999920484</v>
      </c>
      <c r="C11" s="18">
        <v>0</v>
      </c>
      <c r="D11" s="58">
        <v>10513510416</v>
      </c>
      <c r="E11" s="59">
        <v>10678857424</v>
      </c>
      <c r="F11" s="59">
        <v>838450109</v>
      </c>
      <c r="G11" s="59">
        <v>980787611</v>
      </c>
      <c r="H11" s="59">
        <v>777646047</v>
      </c>
      <c r="I11" s="59">
        <v>2596883767</v>
      </c>
      <c r="J11" s="59">
        <v>819954780</v>
      </c>
      <c r="K11" s="59">
        <v>765639318</v>
      </c>
      <c r="L11" s="59">
        <v>772872706</v>
      </c>
      <c r="M11" s="59">
        <v>2358466804</v>
      </c>
      <c r="N11" s="59">
        <v>1122147967</v>
      </c>
      <c r="O11" s="59">
        <v>896061931</v>
      </c>
      <c r="P11" s="59">
        <v>931933762</v>
      </c>
      <c r="Q11" s="59">
        <v>2950143660</v>
      </c>
      <c r="R11" s="59">
        <v>890159186</v>
      </c>
      <c r="S11" s="59">
        <v>874539444</v>
      </c>
      <c r="T11" s="59">
        <v>862138192</v>
      </c>
      <c r="U11" s="59">
        <v>2626836822</v>
      </c>
      <c r="V11" s="59">
        <v>10532331053</v>
      </c>
      <c r="W11" s="59">
        <v>10678857809</v>
      </c>
      <c r="X11" s="59">
        <v>-146526756</v>
      </c>
      <c r="Y11" s="60">
        <v>-1.37</v>
      </c>
      <c r="Z11" s="61">
        <v>10678857424</v>
      </c>
    </row>
    <row r="12" spans="1:26" ht="12.75">
      <c r="A12" s="57" t="s">
        <v>37</v>
      </c>
      <c r="B12" s="18">
        <v>126684958</v>
      </c>
      <c r="C12" s="18">
        <v>0</v>
      </c>
      <c r="D12" s="58">
        <v>142093153</v>
      </c>
      <c r="E12" s="59">
        <v>142093160</v>
      </c>
      <c r="F12" s="59">
        <v>10242823</v>
      </c>
      <c r="G12" s="59">
        <v>10956471</v>
      </c>
      <c r="H12" s="59">
        <v>10761455</v>
      </c>
      <c r="I12" s="59">
        <v>31960749</v>
      </c>
      <c r="J12" s="59">
        <v>10759882</v>
      </c>
      <c r="K12" s="59">
        <v>10702027</v>
      </c>
      <c r="L12" s="59">
        <v>10749144</v>
      </c>
      <c r="M12" s="59">
        <v>32211053</v>
      </c>
      <c r="N12" s="59">
        <v>10598463</v>
      </c>
      <c r="O12" s="59">
        <v>10665320</v>
      </c>
      <c r="P12" s="59">
        <v>9107858</v>
      </c>
      <c r="Q12" s="59">
        <v>30371641</v>
      </c>
      <c r="R12" s="59">
        <v>-2222154</v>
      </c>
      <c r="S12" s="59">
        <v>13143541</v>
      </c>
      <c r="T12" s="59">
        <v>37389</v>
      </c>
      <c r="U12" s="59">
        <v>10958776</v>
      </c>
      <c r="V12" s="59">
        <v>105502219</v>
      </c>
      <c r="W12" s="59">
        <v>142093187</v>
      </c>
      <c r="X12" s="59">
        <v>-36590968</v>
      </c>
      <c r="Y12" s="60">
        <v>-25.75</v>
      </c>
      <c r="Z12" s="61">
        <v>142093160</v>
      </c>
    </row>
    <row r="13" spans="1:26" ht="12.75">
      <c r="A13" s="57" t="s">
        <v>91</v>
      </c>
      <c r="B13" s="18">
        <v>3192620236</v>
      </c>
      <c r="C13" s="18">
        <v>0</v>
      </c>
      <c r="D13" s="58">
        <v>2132962657</v>
      </c>
      <c r="E13" s="59">
        <v>2132952812</v>
      </c>
      <c r="F13" s="59">
        <v>125914485</v>
      </c>
      <c r="G13" s="59">
        <v>135762447</v>
      </c>
      <c r="H13" s="59">
        <v>121872722</v>
      </c>
      <c r="I13" s="59">
        <v>383549654</v>
      </c>
      <c r="J13" s="59">
        <v>132393979</v>
      </c>
      <c r="K13" s="59">
        <v>122275069</v>
      </c>
      <c r="L13" s="59">
        <v>122275069</v>
      </c>
      <c r="M13" s="59">
        <v>376944117</v>
      </c>
      <c r="N13" s="59">
        <v>133215638</v>
      </c>
      <c r="O13" s="59">
        <v>126048389</v>
      </c>
      <c r="P13" s="59">
        <v>181319907</v>
      </c>
      <c r="Q13" s="59">
        <v>440583934</v>
      </c>
      <c r="R13" s="59">
        <v>145968018</v>
      </c>
      <c r="S13" s="59">
        <v>254971264</v>
      </c>
      <c r="T13" s="59">
        <v>176447421</v>
      </c>
      <c r="U13" s="59">
        <v>577386703</v>
      </c>
      <c r="V13" s="59">
        <v>1778464408</v>
      </c>
      <c r="W13" s="59">
        <v>2132952944</v>
      </c>
      <c r="X13" s="59">
        <v>-354488536</v>
      </c>
      <c r="Y13" s="60">
        <v>-16.62</v>
      </c>
      <c r="Z13" s="61">
        <v>2132952812</v>
      </c>
    </row>
    <row r="14" spans="1:26" ht="12.75">
      <c r="A14" s="57" t="s">
        <v>38</v>
      </c>
      <c r="B14" s="18">
        <v>1393779795</v>
      </c>
      <c r="C14" s="18">
        <v>0</v>
      </c>
      <c r="D14" s="58">
        <v>1502320726</v>
      </c>
      <c r="E14" s="59">
        <v>1386248168</v>
      </c>
      <c r="F14" s="59">
        <v>34871793</v>
      </c>
      <c r="G14" s="59">
        <v>26666620</v>
      </c>
      <c r="H14" s="59">
        <v>60488176</v>
      </c>
      <c r="I14" s="59">
        <v>122026589</v>
      </c>
      <c r="J14" s="59">
        <v>-24769646</v>
      </c>
      <c r="K14" s="59">
        <v>2562</v>
      </c>
      <c r="L14" s="59">
        <v>2562</v>
      </c>
      <c r="M14" s="59">
        <v>-24764522</v>
      </c>
      <c r="N14" s="59">
        <v>673</v>
      </c>
      <c r="O14" s="59">
        <v>22832449</v>
      </c>
      <c r="P14" s="59">
        <v>625445203</v>
      </c>
      <c r="Q14" s="59">
        <v>648278325</v>
      </c>
      <c r="R14" s="59">
        <v>66547671</v>
      </c>
      <c r="S14" s="59">
        <v>956724</v>
      </c>
      <c r="T14" s="59">
        <v>375468709</v>
      </c>
      <c r="U14" s="59">
        <v>442973104</v>
      </c>
      <c r="V14" s="59">
        <v>1188513496</v>
      </c>
      <c r="W14" s="59">
        <v>1386248161</v>
      </c>
      <c r="X14" s="59">
        <v>-197734665</v>
      </c>
      <c r="Y14" s="60">
        <v>-14.26</v>
      </c>
      <c r="Z14" s="61">
        <v>1386248168</v>
      </c>
    </row>
    <row r="15" spans="1:26" ht="12.75">
      <c r="A15" s="57" t="s">
        <v>39</v>
      </c>
      <c r="B15" s="18">
        <v>11393448057</v>
      </c>
      <c r="C15" s="18">
        <v>0</v>
      </c>
      <c r="D15" s="58">
        <v>12773541328</v>
      </c>
      <c r="E15" s="59">
        <v>12893774065</v>
      </c>
      <c r="F15" s="59">
        <v>20491479</v>
      </c>
      <c r="G15" s="59">
        <v>1540698601</v>
      </c>
      <c r="H15" s="59">
        <v>2605816695</v>
      </c>
      <c r="I15" s="59">
        <v>4167006775</v>
      </c>
      <c r="J15" s="59">
        <v>969165397</v>
      </c>
      <c r="K15" s="59">
        <v>1009025485</v>
      </c>
      <c r="L15" s="59">
        <v>1009032428</v>
      </c>
      <c r="M15" s="59">
        <v>2987223310</v>
      </c>
      <c r="N15" s="59">
        <v>842662216</v>
      </c>
      <c r="O15" s="59">
        <v>960408406</v>
      </c>
      <c r="P15" s="59">
        <v>805264502</v>
      </c>
      <c r="Q15" s="59">
        <v>2608335124</v>
      </c>
      <c r="R15" s="59">
        <v>751296252</v>
      </c>
      <c r="S15" s="59">
        <v>-201163030</v>
      </c>
      <c r="T15" s="59">
        <v>2117098376</v>
      </c>
      <c r="U15" s="59">
        <v>2667231598</v>
      </c>
      <c r="V15" s="59">
        <v>12429796807</v>
      </c>
      <c r="W15" s="59">
        <v>12893774149</v>
      </c>
      <c r="X15" s="59">
        <v>-463977342</v>
      </c>
      <c r="Y15" s="60">
        <v>-3.6</v>
      </c>
      <c r="Z15" s="61">
        <v>12893774065</v>
      </c>
    </row>
    <row r="16" spans="1:26" ht="12.75">
      <c r="A16" s="57" t="s">
        <v>34</v>
      </c>
      <c r="B16" s="18">
        <v>137117848</v>
      </c>
      <c r="C16" s="18">
        <v>0</v>
      </c>
      <c r="D16" s="58">
        <v>57340235</v>
      </c>
      <c r="E16" s="59">
        <v>52115643</v>
      </c>
      <c r="F16" s="59">
        <v>2290707</v>
      </c>
      <c r="G16" s="59">
        <v>37200175</v>
      </c>
      <c r="H16" s="59">
        <v>14938915</v>
      </c>
      <c r="I16" s="59">
        <v>54429797</v>
      </c>
      <c r="J16" s="59">
        <v>34127639</v>
      </c>
      <c r="K16" s="59">
        <v>1380555</v>
      </c>
      <c r="L16" s="59">
        <v>1380555</v>
      </c>
      <c r="M16" s="59">
        <v>36888749</v>
      </c>
      <c r="N16" s="59">
        <v>27972560</v>
      </c>
      <c r="O16" s="59">
        <v>1838784</v>
      </c>
      <c r="P16" s="59">
        <v>-6312894</v>
      </c>
      <c r="Q16" s="59">
        <v>23498450</v>
      </c>
      <c r="R16" s="59">
        <v>29091222</v>
      </c>
      <c r="S16" s="59">
        <v>735510</v>
      </c>
      <c r="T16" s="59">
        <v>1245102</v>
      </c>
      <c r="U16" s="59">
        <v>31071834</v>
      </c>
      <c r="V16" s="59">
        <v>145888830</v>
      </c>
      <c r="W16" s="59">
        <v>52115641</v>
      </c>
      <c r="X16" s="59">
        <v>93773189</v>
      </c>
      <c r="Y16" s="60">
        <v>179.93</v>
      </c>
      <c r="Z16" s="61">
        <v>52115643</v>
      </c>
    </row>
    <row r="17" spans="1:26" ht="12.75">
      <c r="A17" s="57" t="s">
        <v>40</v>
      </c>
      <c r="B17" s="18">
        <v>8048592904</v>
      </c>
      <c r="C17" s="18">
        <v>0</v>
      </c>
      <c r="D17" s="58">
        <v>8324470528</v>
      </c>
      <c r="E17" s="59">
        <v>8357278476</v>
      </c>
      <c r="F17" s="59">
        <v>110618485</v>
      </c>
      <c r="G17" s="59">
        <v>497007793</v>
      </c>
      <c r="H17" s="59">
        <v>872622368</v>
      </c>
      <c r="I17" s="59">
        <v>1480248646</v>
      </c>
      <c r="J17" s="59">
        <v>630850742</v>
      </c>
      <c r="K17" s="59">
        <v>664473692</v>
      </c>
      <c r="L17" s="59">
        <v>664880392</v>
      </c>
      <c r="M17" s="59">
        <v>1960204826</v>
      </c>
      <c r="N17" s="59">
        <v>827095762</v>
      </c>
      <c r="O17" s="59">
        <v>722538301</v>
      </c>
      <c r="P17" s="59">
        <v>591349377</v>
      </c>
      <c r="Q17" s="59">
        <v>2140983440</v>
      </c>
      <c r="R17" s="59">
        <v>610742594</v>
      </c>
      <c r="S17" s="59">
        <v>523113364</v>
      </c>
      <c r="T17" s="59">
        <v>929853945</v>
      </c>
      <c r="U17" s="59">
        <v>2063709903</v>
      </c>
      <c r="V17" s="59">
        <v>7645146815</v>
      </c>
      <c r="W17" s="59">
        <v>8357278522</v>
      </c>
      <c r="X17" s="59">
        <v>-712131707</v>
      </c>
      <c r="Y17" s="60">
        <v>-8.52</v>
      </c>
      <c r="Z17" s="61">
        <v>8357278476</v>
      </c>
    </row>
    <row r="18" spans="1:26" ht="12.75">
      <c r="A18" s="68" t="s">
        <v>41</v>
      </c>
      <c r="B18" s="69">
        <f>SUM(B11:B17)</f>
        <v>33292164282</v>
      </c>
      <c r="C18" s="69">
        <f>SUM(C11:C17)</f>
        <v>0</v>
      </c>
      <c r="D18" s="70">
        <f aca="true" t="shared" si="1" ref="D18:Z18">SUM(D11:D17)</f>
        <v>35446239043</v>
      </c>
      <c r="E18" s="71">
        <f t="shared" si="1"/>
        <v>35643319748</v>
      </c>
      <c r="F18" s="71">
        <f t="shared" si="1"/>
        <v>1142879881</v>
      </c>
      <c r="G18" s="71">
        <f t="shared" si="1"/>
        <v>3229079718</v>
      </c>
      <c r="H18" s="71">
        <f t="shared" si="1"/>
        <v>4464146378</v>
      </c>
      <c r="I18" s="71">
        <f t="shared" si="1"/>
        <v>8836105977</v>
      </c>
      <c r="J18" s="71">
        <f t="shared" si="1"/>
        <v>2572482773</v>
      </c>
      <c r="K18" s="71">
        <f t="shared" si="1"/>
        <v>2573498708</v>
      </c>
      <c r="L18" s="71">
        <f t="shared" si="1"/>
        <v>2581192856</v>
      </c>
      <c r="M18" s="71">
        <f t="shared" si="1"/>
        <v>7727174337</v>
      </c>
      <c r="N18" s="71">
        <f t="shared" si="1"/>
        <v>2963693279</v>
      </c>
      <c r="O18" s="71">
        <f t="shared" si="1"/>
        <v>2740393580</v>
      </c>
      <c r="P18" s="71">
        <f t="shared" si="1"/>
        <v>3138107715</v>
      </c>
      <c r="Q18" s="71">
        <f t="shared" si="1"/>
        <v>8842194574</v>
      </c>
      <c r="R18" s="71">
        <f t="shared" si="1"/>
        <v>2491582789</v>
      </c>
      <c r="S18" s="71">
        <f t="shared" si="1"/>
        <v>1466296817</v>
      </c>
      <c r="T18" s="71">
        <f t="shared" si="1"/>
        <v>4462289134</v>
      </c>
      <c r="U18" s="71">
        <f t="shared" si="1"/>
        <v>8420168740</v>
      </c>
      <c r="V18" s="71">
        <f t="shared" si="1"/>
        <v>33825643628</v>
      </c>
      <c r="W18" s="71">
        <f t="shared" si="1"/>
        <v>35643320413</v>
      </c>
      <c r="X18" s="71">
        <f t="shared" si="1"/>
        <v>-1817676785</v>
      </c>
      <c r="Y18" s="66">
        <f>+IF(W18&lt;&gt;0,(X18/W18)*100,0)</f>
        <v>-5.099628104055784</v>
      </c>
      <c r="Z18" s="72">
        <f t="shared" si="1"/>
        <v>35643319748</v>
      </c>
    </row>
    <row r="19" spans="1:26" ht="12.75">
      <c r="A19" s="68" t="s">
        <v>42</v>
      </c>
      <c r="B19" s="73">
        <f>+B10-B18</f>
        <v>22387808792</v>
      </c>
      <c r="C19" s="73">
        <f>+C10-C18</f>
        <v>0</v>
      </c>
      <c r="D19" s="74">
        <f aca="true" t="shared" si="2" ref="D19:Z19">+D10-D18</f>
        <v>5395844438</v>
      </c>
      <c r="E19" s="75">
        <f t="shared" si="2"/>
        <v>5402301215</v>
      </c>
      <c r="F19" s="75">
        <f t="shared" si="2"/>
        <v>1660199374</v>
      </c>
      <c r="G19" s="75">
        <f t="shared" si="2"/>
        <v>-522188712</v>
      </c>
      <c r="H19" s="75">
        <f t="shared" si="2"/>
        <v>-2253670089</v>
      </c>
      <c r="I19" s="75">
        <f t="shared" si="2"/>
        <v>-1115659427</v>
      </c>
      <c r="J19" s="75">
        <f t="shared" si="2"/>
        <v>-232903786</v>
      </c>
      <c r="K19" s="75">
        <f t="shared" si="2"/>
        <v>188088303</v>
      </c>
      <c r="L19" s="75">
        <f t="shared" si="2"/>
        <v>181188594</v>
      </c>
      <c r="M19" s="75">
        <f t="shared" si="2"/>
        <v>136373111</v>
      </c>
      <c r="N19" s="75">
        <f t="shared" si="2"/>
        <v>280068964</v>
      </c>
      <c r="O19" s="75">
        <f t="shared" si="2"/>
        <v>-638324600</v>
      </c>
      <c r="P19" s="75">
        <f t="shared" si="2"/>
        <v>838359810</v>
      </c>
      <c r="Q19" s="75">
        <f t="shared" si="2"/>
        <v>480104174</v>
      </c>
      <c r="R19" s="75">
        <f t="shared" si="2"/>
        <v>-166520444</v>
      </c>
      <c r="S19" s="75">
        <f t="shared" si="2"/>
        <v>1175662418</v>
      </c>
      <c r="T19" s="75">
        <f t="shared" si="2"/>
        <v>-1617148143</v>
      </c>
      <c r="U19" s="75">
        <f t="shared" si="2"/>
        <v>-608006169</v>
      </c>
      <c r="V19" s="75">
        <f t="shared" si="2"/>
        <v>-1107188311</v>
      </c>
      <c r="W19" s="75">
        <f>IF(E10=E18,0,W10-W18)</f>
        <v>5402300599</v>
      </c>
      <c r="X19" s="75">
        <f t="shared" si="2"/>
        <v>-6509488910</v>
      </c>
      <c r="Y19" s="76">
        <f>+IF(W19&lt;&gt;0,(X19/W19)*100,0)</f>
        <v>-120.49475571953452</v>
      </c>
      <c r="Z19" s="77">
        <f t="shared" si="2"/>
        <v>5402301215</v>
      </c>
    </row>
    <row r="20" spans="1:26" ht="20.25">
      <c r="A20" s="78" t="s">
        <v>43</v>
      </c>
      <c r="B20" s="79">
        <v>1700179405</v>
      </c>
      <c r="C20" s="79">
        <v>0</v>
      </c>
      <c r="D20" s="80">
        <v>2203953010</v>
      </c>
      <c r="E20" s="81">
        <v>1671256223</v>
      </c>
      <c r="F20" s="81">
        <v>0</v>
      </c>
      <c r="G20" s="81">
        <v>29330217</v>
      </c>
      <c r="H20" s="81">
        <v>47038032</v>
      </c>
      <c r="I20" s="81">
        <v>76368249</v>
      </c>
      <c r="J20" s="81">
        <v>73128032</v>
      </c>
      <c r="K20" s="81">
        <v>100097204</v>
      </c>
      <c r="L20" s="81">
        <v>100097204</v>
      </c>
      <c r="M20" s="81">
        <v>273322440</v>
      </c>
      <c r="N20" s="81">
        <v>28936283</v>
      </c>
      <c r="O20" s="81">
        <v>78591127</v>
      </c>
      <c r="P20" s="81">
        <v>434285571</v>
      </c>
      <c r="Q20" s="81">
        <v>541812981</v>
      </c>
      <c r="R20" s="81">
        <v>-201470836</v>
      </c>
      <c r="S20" s="81">
        <v>54552489</v>
      </c>
      <c r="T20" s="81">
        <v>340277541</v>
      </c>
      <c r="U20" s="81">
        <v>193359194</v>
      </c>
      <c r="V20" s="81">
        <v>1084862864</v>
      </c>
      <c r="W20" s="81">
        <v>1671256219</v>
      </c>
      <c r="X20" s="81">
        <v>-586393355</v>
      </c>
      <c r="Y20" s="82">
        <v>-35.09</v>
      </c>
      <c r="Z20" s="83">
        <v>1671256223</v>
      </c>
    </row>
    <row r="21" spans="1:26" ht="41.25">
      <c r="A21" s="84" t="s">
        <v>92</v>
      </c>
      <c r="B21" s="85">
        <v>167173434</v>
      </c>
      <c r="C21" s="85">
        <v>0</v>
      </c>
      <c r="D21" s="86">
        <v>362603613</v>
      </c>
      <c r="E21" s="87">
        <v>321609914</v>
      </c>
      <c r="F21" s="87">
        <v>2508686</v>
      </c>
      <c r="G21" s="87">
        <v>8724824</v>
      </c>
      <c r="H21" s="87">
        <v>8645404</v>
      </c>
      <c r="I21" s="87">
        <v>19878914</v>
      </c>
      <c r="J21" s="87">
        <v>25429293</v>
      </c>
      <c r="K21" s="87">
        <v>5020077</v>
      </c>
      <c r="L21" s="87">
        <v>5020077</v>
      </c>
      <c r="M21" s="87">
        <v>35469447</v>
      </c>
      <c r="N21" s="87">
        <v>-817013</v>
      </c>
      <c r="O21" s="87">
        <v>10911588</v>
      </c>
      <c r="P21" s="87">
        <v>-65442936</v>
      </c>
      <c r="Q21" s="87">
        <v>-55348361</v>
      </c>
      <c r="R21" s="87">
        <v>168205</v>
      </c>
      <c r="S21" s="87">
        <v>3561467</v>
      </c>
      <c r="T21" s="87">
        <v>36268845</v>
      </c>
      <c r="U21" s="87">
        <v>39998517</v>
      </c>
      <c r="V21" s="87">
        <v>39998517</v>
      </c>
      <c r="W21" s="87">
        <v>321609910</v>
      </c>
      <c r="X21" s="87">
        <v>-281611393</v>
      </c>
      <c r="Y21" s="88">
        <v>-87.56</v>
      </c>
      <c r="Z21" s="89">
        <v>321609914</v>
      </c>
    </row>
    <row r="22" spans="1:26" ht="12.75">
      <c r="A22" s="90" t="s">
        <v>93</v>
      </c>
      <c r="B22" s="91">
        <f>SUM(B19:B21)</f>
        <v>24255161631</v>
      </c>
      <c r="C22" s="91">
        <f>SUM(C19:C21)</f>
        <v>0</v>
      </c>
      <c r="D22" s="92">
        <f aca="true" t="shared" si="3" ref="D22:Z22">SUM(D19:D21)</f>
        <v>7962401061</v>
      </c>
      <c r="E22" s="93">
        <f t="shared" si="3"/>
        <v>7395167352</v>
      </c>
      <c r="F22" s="93">
        <f t="shared" si="3"/>
        <v>1662708060</v>
      </c>
      <c r="G22" s="93">
        <f t="shared" si="3"/>
        <v>-484133671</v>
      </c>
      <c r="H22" s="93">
        <f t="shared" si="3"/>
        <v>-2197986653</v>
      </c>
      <c r="I22" s="93">
        <f t="shared" si="3"/>
        <v>-1019412264</v>
      </c>
      <c r="J22" s="93">
        <f t="shared" si="3"/>
        <v>-134346461</v>
      </c>
      <c r="K22" s="93">
        <f t="shared" si="3"/>
        <v>293205584</v>
      </c>
      <c r="L22" s="93">
        <f t="shared" si="3"/>
        <v>286305875</v>
      </c>
      <c r="M22" s="93">
        <f t="shared" si="3"/>
        <v>445164998</v>
      </c>
      <c r="N22" s="93">
        <f t="shared" si="3"/>
        <v>308188234</v>
      </c>
      <c r="O22" s="93">
        <f t="shared" si="3"/>
        <v>-548821885</v>
      </c>
      <c r="P22" s="93">
        <f t="shared" si="3"/>
        <v>1207202445</v>
      </c>
      <c r="Q22" s="93">
        <f t="shared" si="3"/>
        <v>966568794</v>
      </c>
      <c r="R22" s="93">
        <f t="shared" si="3"/>
        <v>-367823075</v>
      </c>
      <c r="S22" s="93">
        <f t="shared" si="3"/>
        <v>1233776374</v>
      </c>
      <c r="T22" s="93">
        <f t="shared" si="3"/>
        <v>-1240601757</v>
      </c>
      <c r="U22" s="93">
        <f t="shared" si="3"/>
        <v>-374648458</v>
      </c>
      <c r="V22" s="93">
        <f t="shared" si="3"/>
        <v>17673070</v>
      </c>
      <c r="W22" s="93">
        <f t="shared" si="3"/>
        <v>7395166728</v>
      </c>
      <c r="X22" s="93">
        <f t="shared" si="3"/>
        <v>-7377493658</v>
      </c>
      <c r="Y22" s="94">
        <f>+IF(W22&lt;&gt;0,(X22/W22)*100,0)</f>
        <v>-99.76101864028183</v>
      </c>
      <c r="Z22" s="95">
        <f t="shared" si="3"/>
        <v>7395167352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24255161631</v>
      </c>
      <c r="C24" s="73">
        <f>SUM(C22:C23)</f>
        <v>0</v>
      </c>
      <c r="D24" s="74">
        <f aca="true" t="shared" si="4" ref="D24:Z24">SUM(D22:D23)</f>
        <v>7962401061</v>
      </c>
      <c r="E24" s="75">
        <f t="shared" si="4"/>
        <v>7395167352</v>
      </c>
      <c r="F24" s="75">
        <f t="shared" si="4"/>
        <v>1662708060</v>
      </c>
      <c r="G24" s="75">
        <f t="shared" si="4"/>
        <v>-484133671</v>
      </c>
      <c r="H24" s="75">
        <f t="shared" si="4"/>
        <v>-2197986653</v>
      </c>
      <c r="I24" s="75">
        <f t="shared" si="4"/>
        <v>-1019412264</v>
      </c>
      <c r="J24" s="75">
        <f t="shared" si="4"/>
        <v>-134346461</v>
      </c>
      <c r="K24" s="75">
        <f t="shared" si="4"/>
        <v>293205584</v>
      </c>
      <c r="L24" s="75">
        <f t="shared" si="4"/>
        <v>286305875</v>
      </c>
      <c r="M24" s="75">
        <f t="shared" si="4"/>
        <v>445164998</v>
      </c>
      <c r="N24" s="75">
        <f t="shared" si="4"/>
        <v>308188234</v>
      </c>
      <c r="O24" s="75">
        <f t="shared" si="4"/>
        <v>-548821885</v>
      </c>
      <c r="P24" s="75">
        <f t="shared" si="4"/>
        <v>1207202445</v>
      </c>
      <c r="Q24" s="75">
        <f t="shared" si="4"/>
        <v>966568794</v>
      </c>
      <c r="R24" s="75">
        <f t="shared" si="4"/>
        <v>-367823075</v>
      </c>
      <c r="S24" s="75">
        <f t="shared" si="4"/>
        <v>1233776374</v>
      </c>
      <c r="T24" s="75">
        <f t="shared" si="4"/>
        <v>-1240601757</v>
      </c>
      <c r="U24" s="75">
        <f t="shared" si="4"/>
        <v>-374648458</v>
      </c>
      <c r="V24" s="75">
        <f t="shared" si="4"/>
        <v>17673070</v>
      </c>
      <c r="W24" s="75">
        <f t="shared" si="4"/>
        <v>7395166728</v>
      </c>
      <c r="X24" s="75">
        <f t="shared" si="4"/>
        <v>-7377493658</v>
      </c>
      <c r="Y24" s="76">
        <f>+IF(W24&lt;&gt;0,(X24/W24)*100,0)</f>
        <v>-99.76101864028183</v>
      </c>
      <c r="Z24" s="77">
        <f t="shared" si="4"/>
        <v>7395167352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-2925831381</v>
      </c>
      <c r="C27" s="21">
        <v>0</v>
      </c>
      <c r="D27" s="103">
        <v>4246464401</v>
      </c>
      <c r="E27" s="104">
        <v>3695117615</v>
      </c>
      <c r="F27" s="104">
        <v>113928063</v>
      </c>
      <c r="G27" s="104">
        <v>-90181528</v>
      </c>
      <c r="H27" s="104">
        <v>83509053</v>
      </c>
      <c r="I27" s="104">
        <v>107255588</v>
      </c>
      <c r="J27" s="104">
        <v>-177000942</v>
      </c>
      <c r="K27" s="104">
        <v>-446448866</v>
      </c>
      <c r="L27" s="104">
        <v>-446448866</v>
      </c>
      <c r="M27" s="104">
        <v>-1069898674</v>
      </c>
      <c r="N27" s="104">
        <v>-29240006</v>
      </c>
      <c r="O27" s="104">
        <v>-89381161</v>
      </c>
      <c r="P27" s="104">
        <v>6320332</v>
      </c>
      <c r="Q27" s="104">
        <v>-112300835</v>
      </c>
      <c r="R27" s="104">
        <v>-146289852</v>
      </c>
      <c r="S27" s="104">
        <v>12590466898</v>
      </c>
      <c r="T27" s="104">
        <v>-967751061</v>
      </c>
      <c r="U27" s="104">
        <v>0</v>
      </c>
      <c r="V27" s="104">
        <f>I27+M27+Q27+U27</f>
        <v>-1074943921</v>
      </c>
      <c r="W27" s="104">
        <v>3695117618</v>
      </c>
      <c r="X27" s="104">
        <v>6706364446</v>
      </c>
      <c r="Y27" s="105">
        <v>181.49</v>
      </c>
      <c r="Z27" s="106">
        <v>3695117615</v>
      </c>
    </row>
    <row r="28" spans="1:26" ht="12.75">
      <c r="A28" s="107" t="s">
        <v>47</v>
      </c>
      <c r="B28" s="18">
        <v>0</v>
      </c>
      <c r="C28" s="18">
        <v>0</v>
      </c>
      <c r="D28" s="58">
        <v>1893753010</v>
      </c>
      <c r="E28" s="59">
        <v>1806903637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193666680</v>
      </c>
      <c r="O28" s="59">
        <v>0</v>
      </c>
      <c r="P28" s="59">
        <v>0</v>
      </c>
      <c r="Q28" s="59">
        <v>193666680</v>
      </c>
      <c r="R28" s="59">
        <v>0</v>
      </c>
      <c r="S28" s="59">
        <v>0</v>
      </c>
      <c r="T28" s="59">
        <v>0</v>
      </c>
      <c r="U28" s="59">
        <v>0</v>
      </c>
      <c r="V28" s="59">
        <v>193666680</v>
      </c>
      <c r="W28" s="59">
        <v>1806903637</v>
      </c>
      <c r="X28" s="59">
        <v>-1613236957</v>
      </c>
      <c r="Y28" s="60">
        <v>-89.28</v>
      </c>
      <c r="Z28" s="61">
        <v>1806903637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1470500000</v>
      </c>
      <c r="E30" s="59">
        <v>1489100000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64979430</v>
      </c>
      <c r="O30" s="59">
        <v>0</v>
      </c>
      <c r="P30" s="59">
        <v>0</v>
      </c>
      <c r="Q30" s="59">
        <v>64979430</v>
      </c>
      <c r="R30" s="59">
        <v>0</v>
      </c>
      <c r="S30" s="59">
        <v>0</v>
      </c>
      <c r="T30" s="59">
        <v>0</v>
      </c>
      <c r="U30" s="59">
        <v>0</v>
      </c>
      <c r="V30" s="59">
        <v>64979430</v>
      </c>
      <c r="W30" s="59">
        <v>1489100001</v>
      </c>
      <c r="X30" s="59">
        <v>-1424120571</v>
      </c>
      <c r="Y30" s="60">
        <v>-95.64</v>
      </c>
      <c r="Z30" s="61">
        <v>1489100000</v>
      </c>
    </row>
    <row r="31" spans="1:26" ht="12.75">
      <c r="A31" s="57" t="s">
        <v>49</v>
      </c>
      <c r="B31" s="18">
        <v>0</v>
      </c>
      <c r="C31" s="18">
        <v>0</v>
      </c>
      <c r="D31" s="58">
        <v>419335241</v>
      </c>
      <c r="E31" s="59">
        <v>399113978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18231843</v>
      </c>
      <c r="O31" s="59">
        <v>0</v>
      </c>
      <c r="P31" s="59">
        <v>0</v>
      </c>
      <c r="Q31" s="59">
        <v>18231843</v>
      </c>
      <c r="R31" s="59">
        <v>0</v>
      </c>
      <c r="S31" s="59">
        <v>0</v>
      </c>
      <c r="T31" s="59">
        <v>0</v>
      </c>
      <c r="U31" s="59">
        <v>0</v>
      </c>
      <c r="V31" s="59">
        <v>18231843</v>
      </c>
      <c r="W31" s="59">
        <v>399113980</v>
      </c>
      <c r="X31" s="59">
        <v>-380882137</v>
      </c>
      <c r="Y31" s="60">
        <v>-95.43</v>
      </c>
      <c r="Z31" s="61">
        <v>399113978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3783588251</v>
      </c>
      <c r="E32" s="104">
        <f t="shared" si="5"/>
        <v>3695117615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276877953</v>
      </c>
      <c r="O32" s="104">
        <f t="shared" si="5"/>
        <v>0</v>
      </c>
      <c r="P32" s="104">
        <f t="shared" si="5"/>
        <v>0</v>
      </c>
      <c r="Q32" s="104">
        <f t="shared" si="5"/>
        <v>276877953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276877953</v>
      </c>
      <c r="W32" s="104">
        <f t="shared" si="5"/>
        <v>3695117618</v>
      </c>
      <c r="X32" s="104">
        <f t="shared" si="5"/>
        <v>-3418239665</v>
      </c>
      <c r="Y32" s="105">
        <f>+IF(W32&lt;&gt;0,(X32/W32)*100,0)</f>
        <v>-92.50692449812027</v>
      </c>
      <c r="Z32" s="106">
        <f t="shared" si="5"/>
        <v>3695117615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196199992</v>
      </c>
      <c r="C35" s="18">
        <v>0</v>
      </c>
      <c r="D35" s="58">
        <v>5081679947</v>
      </c>
      <c r="E35" s="59">
        <v>4923937250</v>
      </c>
      <c r="F35" s="59">
        <v>-3696426837</v>
      </c>
      <c r="G35" s="59">
        <v>-1123106777</v>
      </c>
      <c r="H35" s="59">
        <v>-901917227</v>
      </c>
      <c r="I35" s="59">
        <v>-5721450841</v>
      </c>
      <c r="J35" s="59">
        <v>101522978</v>
      </c>
      <c r="K35" s="59">
        <v>407818894</v>
      </c>
      <c r="L35" s="59">
        <v>404678279</v>
      </c>
      <c r="M35" s="59">
        <v>914020151</v>
      </c>
      <c r="N35" s="59">
        <v>1002722112</v>
      </c>
      <c r="O35" s="59">
        <v>-331504233</v>
      </c>
      <c r="P35" s="59">
        <v>1420633590</v>
      </c>
      <c r="Q35" s="59">
        <v>2091851469</v>
      </c>
      <c r="R35" s="59">
        <v>-502783781</v>
      </c>
      <c r="S35" s="59">
        <v>885510807</v>
      </c>
      <c r="T35" s="59">
        <v>1598000253</v>
      </c>
      <c r="U35" s="59">
        <v>1980727279</v>
      </c>
      <c r="V35" s="59">
        <v>-734851942</v>
      </c>
      <c r="W35" s="59">
        <v>4923936775</v>
      </c>
      <c r="X35" s="59">
        <v>-5658788717</v>
      </c>
      <c r="Y35" s="60">
        <v>-114.92</v>
      </c>
      <c r="Z35" s="61">
        <v>4923937250</v>
      </c>
    </row>
    <row r="36" spans="1:26" ht="12.75">
      <c r="A36" s="57" t="s">
        <v>53</v>
      </c>
      <c r="B36" s="18">
        <v>31460352433</v>
      </c>
      <c r="C36" s="18">
        <v>0</v>
      </c>
      <c r="D36" s="58">
        <v>2139368420</v>
      </c>
      <c r="E36" s="59">
        <v>1599499236</v>
      </c>
      <c r="F36" s="59">
        <v>-47308879</v>
      </c>
      <c r="G36" s="59">
        <v>-88685564</v>
      </c>
      <c r="H36" s="59">
        <v>12896628</v>
      </c>
      <c r="I36" s="59">
        <v>-123097815</v>
      </c>
      <c r="J36" s="59">
        <v>89843681</v>
      </c>
      <c r="K36" s="59">
        <v>384528491</v>
      </c>
      <c r="L36" s="59">
        <v>384528491</v>
      </c>
      <c r="M36" s="59">
        <v>858900663</v>
      </c>
      <c r="N36" s="59">
        <v>72296581</v>
      </c>
      <c r="O36" s="59">
        <v>25015583</v>
      </c>
      <c r="P36" s="59">
        <v>237693009</v>
      </c>
      <c r="Q36" s="59">
        <v>335005173</v>
      </c>
      <c r="R36" s="59">
        <v>75390543</v>
      </c>
      <c r="S36" s="59">
        <v>1575003051</v>
      </c>
      <c r="T36" s="59">
        <v>833720509</v>
      </c>
      <c r="U36" s="59">
        <v>2484114103</v>
      </c>
      <c r="V36" s="59">
        <v>3554922124</v>
      </c>
      <c r="W36" s="59">
        <v>1599499113</v>
      </c>
      <c r="X36" s="59">
        <v>1955423011</v>
      </c>
      <c r="Y36" s="60">
        <v>122.25</v>
      </c>
      <c r="Z36" s="61">
        <v>1599499236</v>
      </c>
    </row>
    <row r="37" spans="1:26" ht="12.75">
      <c r="A37" s="57" t="s">
        <v>54</v>
      </c>
      <c r="B37" s="18">
        <v>4788043702</v>
      </c>
      <c r="C37" s="18">
        <v>0</v>
      </c>
      <c r="D37" s="58">
        <v>72522091</v>
      </c>
      <c r="E37" s="59">
        <v>-442659</v>
      </c>
      <c r="F37" s="59">
        <v>-5406443776</v>
      </c>
      <c r="G37" s="59">
        <v>-739476266</v>
      </c>
      <c r="H37" s="59">
        <v>1309057388</v>
      </c>
      <c r="I37" s="59">
        <v>-4836862654</v>
      </c>
      <c r="J37" s="59">
        <v>325714478</v>
      </c>
      <c r="K37" s="59">
        <v>499122403</v>
      </c>
      <c r="L37" s="59">
        <v>502881497</v>
      </c>
      <c r="M37" s="59">
        <v>1327718378</v>
      </c>
      <c r="N37" s="59">
        <v>778899707</v>
      </c>
      <c r="O37" s="59">
        <v>251424487</v>
      </c>
      <c r="P37" s="59">
        <v>31671406</v>
      </c>
      <c r="Q37" s="59">
        <v>1061995600</v>
      </c>
      <c r="R37" s="59">
        <v>-25712813</v>
      </c>
      <c r="S37" s="59">
        <v>-430336412</v>
      </c>
      <c r="T37" s="59">
        <v>4038607423</v>
      </c>
      <c r="U37" s="59">
        <v>3582558198</v>
      </c>
      <c r="V37" s="59">
        <v>1135409522</v>
      </c>
      <c r="W37" s="59">
        <v>-442662</v>
      </c>
      <c r="X37" s="59">
        <v>1135852184</v>
      </c>
      <c r="Y37" s="60">
        <v>-256595.82</v>
      </c>
      <c r="Z37" s="61">
        <v>-442659</v>
      </c>
    </row>
    <row r="38" spans="1:26" ht="12.75">
      <c r="A38" s="57" t="s">
        <v>55</v>
      </c>
      <c r="B38" s="18">
        <v>2373957494</v>
      </c>
      <c r="C38" s="18">
        <v>0</v>
      </c>
      <c r="D38" s="58">
        <v>-776572687</v>
      </c>
      <c r="E38" s="59">
        <v>-833986109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-833986079</v>
      </c>
      <c r="X38" s="59">
        <v>833986079</v>
      </c>
      <c r="Y38" s="60">
        <v>-100</v>
      </c>
      <c r="Z38" s="61">
        <v>-833986109</v>
      </c>
    </row>
    <row r="39" spans="1:26" ht="12.75">
      <c r="A39" s="57" t="s">
        <v>56</v>
      </c>
      <c r="B39" s="18">
        <v>239389598</v>
      </c>
      <c r="C39" s="18">
        <v>0</v>
      </c>
      <c r="D39" s="58">
        <v>-36837048</v>
      </c>
      <c r="E39" s="59">
        <v>-36837048</v>
      </c>
      <c r="F39" s="59">
        <v>0</v>
      </c>
      <c r="G39" s="59">
        <v>11817596</v>
      </c>
      <c r="H39" s="59">
        <v>-91334</v>
      </c>
      <c r="I39" s="59">
        <v>11726262</v>
      </c>
      <c r="J39" s="59">
        <v>-1364</v>
      </c>
      <c r="K39" s="59">
        <v>19395</v>
      </c>
      <c r="L39" s="59">
        <v>19395</v>
      </c>
      <c r="M39" s="59">
        <v>37426</v>
      </c>
      <c r="N39" s="59">
        <v>-12069251</v>
      </c>
      <c r="O39" s="59">
        <v>-9091257</v>
      </c>
      <c r="P39" s="59">
        <v>419815484</v>
      </c>
      <c r="Q39" s="59">
        <v>398654976</v>
      </c>
      <c r="R39" s="59">
        <v>-33857355</v>
      </c>
      <c r="S39" s="59">
        <v>1657073892</v>
      </c>
      <c r="T39" s="59">
        <v>-366284908</v>
      </c>
      <c r="U39" s="59">
        <v>1256931629</v>
      </c>
      <c r="V39" s="59">
        <v>1667350293</v>
      </c>
      <c r="W39" s="59">
        <v>-36837051</v>
      </c>
      <c r="X39" s="59">
        <v>1704187344</v>
      </c>
      <c r="Y39" s="60">
        <v>-4626.29</v>
      </c>
      <c r="Z39" s="61">
        <v>-36837048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-28007366031</v>
      </c>
      <c r="C42" s="18">
        <v>0</v>
      </c>
      <c r="D42" s="58">
        <v>10838665853</v>
      </c>
      <c r="E42" s="59">
        <v>10191639796</v>
      </c>
      <c r="F42" s="59">
        <v>-1016947474</v>
      </c>
      <c r="G42" s="59">
        <v>-3093292828</v>
      </c>
      <c r="H42" s="59">
        <v>-3932330076</v>
      </c>
      <c r="I42" s="59">
        <v>-8042570378</v>
      </c>
      <c r="J42" s="59">
        <v>0</v>
      </c>
      <c r="K42" s="59">
        <v>0</v>
      </c>
      <c r="L42" s="59">
        <v>0</v>
      </c>
      <c r="M42" s="59">
        <v>0</v>
      </c>
      <c r="N42" s="59">
        <v>3337044009</v>
      </c>
      <c r="O42" s="59">
        <v>0</v>
      </c>
      <c r="P42" s="59">
        <v>2049403584</v>
      </c>
      <c r="Q42" s="59">
        <v>5386447593</v>
      </c>
      <c r="R42" s="59">
        <v>-658972741</v>
      </c>
      <c r="S42" s="59">
        <v>2050462746</v>
      </c>
      <c r="T42" s="59">
        <v>-4079956378</v>
      </c>
      <c r="U42" s="59">
        <v>-2688466373</v>
      </c>
      <c r="V42" s="59">
        <v>-5344589158</v>
      </c>
      <c r="W42" s="59">
        <v>10191639276</v>
      </c>
      <c r="X42" s="59">
        <v>-15536228434</v>
      </c>
      <c r="Y42" s="60">
        <v>-152.44</v>
      </c>
      <c r="Z42" s="61">
        <v>10191639796</v>
      </c>
    </row>
    <row r="43" spans="1:26" ht="12.75">
      <c r="A43" s="57" t="s">
        <v>59</v>
      </c>
      <c r="B43" s="18">
        <v>3841419006</v>
      </c>
      <c r="C43" s="18">
        <v>0</v>
      </c>
      <c r="D43" s="58">
        <v>-3120686035</v>
      </c>
      <c r="E43" s="59">
        <v>-3549658688</v>
      </c>
      <c r="F43" s="59">
        <v>12422833</v>
      </c>
      <c r="G43" s="59">
        <v>-15201874</v>
      </c>
      <c r="H43" s="59">
        <v>-1530224</v>
      </c>
      <c r="I43" s="59">
        <v>-4309265</v>
      </c>
      <c r="J43" s="59">
        <v>-46977174</v>
      </c>
      <c r="K43" s="59">
        <v>53147348</v>
      </c>
      <c r="L43" s="59">
        <v>0</v>
      </c>
      <c r="M43" s="59">
        <v>6170174</v>
      </c>
      <c r="N43" s="59">
        <v>-129939245</v>
      </c>
      <c r="O43" s="59">
        <v>99876912</v>
      </c>
      <c r="P43" s="59">
        <v>322694286</v>
      </c>
      <c r="Q43" s="59">
        <v>292631953</v>
      </c>
      <c r="R43" s="59">
        <v>-468341550</v>
      </c>
      <c r="S43" s="59">
        <v>145456442</v>
      </c>
      <c r="T43" s="59">
        <v>-276711948</v>
      </c>
      <c r="U43" s="59">
        <v>-599597056</v>
      </c>
      <c r="V43" s="59">
        <v>-305104194</v>
      </c>
      <c r="W43" s="59">
        <v>-6847453658</v>
      </c>
      <c r="X43" s="59">
        <v>6542349464</v>
      </c>
      <c r="Y43" s="60">
        <v>-95.54</v>
      </c>
      <c r="Z43" s="61">
        <v>-3549658688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5133355</v>
      </c>
      <c r="G44" s="59">
        <v>-1183825</v>
      </c>
      <c r="H44" s="59">
        <v>-1735012</v>
      </c>
      <c r="I44" s="59">
        <v>2214518</v>
      </c>
      <c r="J44" s="59">
        <v>11347048</v>
      </c>
      <c r="K44" s="59">
        <v>-11745225</v>
      </c>
      <c r="L44" s="59">
        <v>0</v>
      </c>
      <c r="M44" s="59">
        <v>-398177</v>
      </c>
      <c r="N44" s="59">
        <v>3690708</v>
      </c>
      <c r="O44" s="59">
        <v>-32317887</v>
      </c>
      <c r="P44" s="59">
        <v>35587856</v>
      </c>
      <c r="Q44" s="59">
        <v>6960677</v>
      </c>
      <c r="R44" s="59">
        <v>24792436</v>
      </c>
      <c r="S44" s="59">
        <v>-23677053</v>
      </c>
      <c r="T44" s="59">
        <v>47481936</v>
      </c>
      <c r="U44" s="59">
        <v>48597319</v>
      </c>
      <c r="V44" s="59">
        <v>57374337</v>
      </c>
      <c r="W44" s="59">
        <v>0</v>
      </c>
      <c r="X44" s="59">
        <v>57374337</v>
      </c>
      <c r="Y44" s="60">
        <v>0</v>
      </c>
      <c r="Z44" s="61">
        <v>0</v>
      </c>
    </row>
    <row r="45" spans="1:26" ht="12.75">
      <c r="A45" s="68" t="s">
        <v>61</v>
      </c>
      <c r="B45" s="21">
        <v>-20892018741</v>
      </c>
      <c r="C45" s="21">
        <v>0</v>
      </c>
      <c r="D45" s="103">
        <v>7717979818</v>
      </c>
      <c r="E45" s="104">
        <v>6641981108</v>
      </c>
      <c r="F45" s="104">
        <v>-1386328427</v>
      </c>
      <c r="G45" s="104">
        <f>+F45+G42+G43+G44+G83</f>
        <v>-5542099890</v>
      </c>
      <c r="H45" s="104">
        <f>+G45+H42+H43+H44+H83</f>
        <v>-10418472905</v>
      </c>
      <c r="I45" s="104">
        <f>+H45</f>
        <v>-10418472905</v>
      </c>
      <c r="J45" s="104">
        <f>+H45+J42+J43+J44+J83</f>
        <v>-10399322542</v>
      </c>
      <c r="K45" s="104">
        <f>+J45+K42+K43+K44+K83</f>
        <v>-10301853104</v>
      </c>
      <c r="L45" s="104">
        <f>+K45+L42+L43+L44+L83</f>
        <v>-10245785391</v>
      </c>
      <c r="M45" s="104">
        <f>+L45</f>
        <v>-10245785391</v>
      </c>
      <c r="N45" s="104">
        <f>+L45+N42+N43+N44+N83</f>
        <v>-6932779284</v>
      </c>
      <c r="O45" s="104">
        <f>+N45+O42+O43+O44+O83</f>
        <v>-6806498310</v>
      </c>
      <c r="P45" s="104">
        <f>+O45+P42+P43+P44+P83</f>
        <v>-3808120675</v>
      </c>
      <c r="Q45" s="104">
        <f>+P45</f>
        <v>-3808120675</v>
      </c>
      <c r="R45" s="104">
        <f>+P45+R42+R43+R44+R83</f>
        <v>-5826068636</v>
      </c>
      <c r="S45" s="104">
        <f>+R45+S42+S43+S44+S83</f>
        <v>-3691990884</v>
      </c>
      <c r="T45" s="104">
        <f>+S45+T42+T43+T44+T83</f>
        <v>-7816868907</v>
      </c>
      <c r="U45" s="104">
        <f>+T45</f>
        <v>-7816868907</v>
      </c>
      <c r="V45" s="104">
        <f>+U45</f>
        <v>-7816868907</v>
      </c>
      <c r="W45" s="104">
        <f>+W83+W42+W43+W44</f>
        <v>3344185618</v>
      </c>
      <c r="X45" s="104">
        <f>+V45-W45</f>
        <v>-11161054525</v>
      </c>
      <c r="Y45" s="105">
        <f>+IF(W45&lt;&gt;0,+(X45/W45)*100,0)</f>
        <v>-333.745066808669</v>
      </c>
      <c r="Z45" s="106">
        <v>6641981108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100.50748910878764</v>
      </c>
      <c r="E59" s="10">
        <f t="shared" si="7"/>
        <v>100.3525960142041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100</v>
      </c>
      <c r="O59" s="10">
        <f t="shared" si="7"/>
        <v>0</v>
      </c>
      <c r="P59" s="10">
        <f t="shared" si="7"/>
        <v>106.50224796949024</v>
      </c>
      <c r="Q59" s="10">
        <f t="shared" si="7"/>
        <v>67.48606728035075</v>
      </c>
      <c r="R59" s="10">
        <f t="shared" si="7"/>
        <v>99.99999934368194</v>
      </c>
      <c r="S59" s="10">
        <f t="shared" si="7"/>
        <v>99.99999968191197</v>
      </c>
      <c r="T59" s="10">
        <f t="shared" si="7"/>
        <v>0</v>
      </c>
      <c r="U59" s="10">
        <f t="shared" si="7"/>
        <v>65.55148927848508</v>
      </c>
      <c r="V59" s="10">
        <f t="shared" si="7"/>
        <v>33.57478843272817</v>
      </c>
      <c r="W59" s="10">
        <f t="shared" si="7"/>
        <v>100.35259605082332</v>
      </c>
      <c r="X59" s="10">
        <f t="shared" si="7"/>
        <v>0</v>
      </c>
      <c r="Y59" s="10">
        <f t="shared" si="7"/>
        <v>0</v>
      </c>
      <c r="Z59" s="11">
        <f t="shared" si="7"/>
        <v>100.3525960142041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100.00000000672262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195.31716836795474</v>
      </c>
      <c r="O61" s="13">
        <f t="shared" si="7"/>
        <v>0</v>
      </c>
      <c r="P61" s="13">
        <f t="shared" si="7"/>
        <v>108.80610109352364</v>
      </c>
      <c r="Q61" s="13">
        <f t="shared" si="7"/>
        <v>136.9917834959608</v>
      </c>
      <c r="R61" s="13">
        <f t="shared" si="7"/>
        <v>49.76352278176194</v>
      </c>
      <c r="S61" s="13">
        <f t="shared" si="7"/>
        <v>153.51282206117222</v>
      </c>
      <c r="T61" s="13">
        <f t="shared" si="7"/>
        <v>0</v>
      </c>
      <c r="U61" s="13">
        <f t="shared" si="7"/>
        <v>74.16797316562183</v>
      </c>
      <c r="V61" s="13">
        <f t="shared" si="7"/>
        <v>57.18073912419415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100.00000001641472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101.16868746590212</v>
      </c>
      <c r="O62" s="13">
        <f t="shared" si="7"/>
        <v>0</v>
      </c>
      <c r="P62" s="13">
        <f t="shared" si="7"/>
        <v>140.02822548053396</v>
      </c>
      <c r="Q62" s="13">
        <f t="shared" si="7"/>
        <v>76.74435773489235</v>
      </c>
      <c r="R62" s="13">
        <f t="shared" si="7"/>
        <v>41.32933414557055</v>
      </c>
      <c r="S62" s="13">
        <f t="shared" si="7"/>
        <v>97.31315738458896</v>
      </c>
      <c r="T62" s="13">
        <f t="shared" si="7"/>
        <v>0</v>
      </c>
      <c r="U62" s="13">
        <f t="shared" si="7"/>
        <v>46.53291421993359</v>
      </c>
      <c r="V62" s="13">
        <f t="shared" si="7"/>
        <v>28.65438025446661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86.0889294154391</v>
      </c>
      <c r="E63" s="13">
        <f t="shared" si="7"/>
        <v>86.08125269102196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122.84252184846689</v>
      </c>
      <c r="O63" s="13">
        <f t="shared" si="7"/>
        <v>0</v>
      </c>
      <c r="P63" s="13">
        <f t="shared" si="7"/>
        <v>107.19214960936985</v>
      </c>
      <c r="Q63" s="13">
        <f t="shared" si="7"/>
        <v>73.78671076712659</v>
      </c>
      <c r="R63" s="13">
        <f t="shared" si="7"/>
        <v>8.35031619580085</v>
      </c>
      <c r="S63" s="13">
        <f t="shared" si="7"/>
        <v>94.08725770002047</v>
      </c>
      <c r="T63" s="13">
        <f t="shared" si="7"/>
        <v>0</v>
      </c>
      <c r="U63" s="13">
        <f t="shared" si="7"/>
        <v>32.28065957276707</v>
      </c>
      <c r="V63" s="13">
        <f t="shared" si="7"/>
        <v>26.923848642412423</v>
      </c>
      <c r="W63" s="13">
        <f t="shared" si="7"/>
        <v>86.08125262514848</v>
      </c>
      <c r="X63" s="13">
        <f t="shared" si="7"/>
        <v>0</v>
      </c>
      <c r="Y63" s="13">
        <f t="shared" si="7"/>
        <v>0</v>
      </c>
      <c r="Z63" s="14">
        <f t="shared" si="7"/>
        <v>86.08125269102196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89.50493625270569</v>
      </c>
      <c r="E64" s="13">
        <f t="shared" si="7"/>
        <v>84.10084240366086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82.34623958674673</v>
      </c>
      <c r="O64" s="13">
        <f t="shared" si="7"/>
        <v>0</v>
      </c>
      <c r="P64" s="13">
        <f t="shared" si="7"/>
        <v>92.49375526571798</v>
      </c>
      <c r="Q64" s="13">
        <f t="shared" si="7"/>
        <v>60.5722195619238</v>
      </c>
      <c r="R64" s="13">
        <f t="shared" si="7"/>
        <v>32.42883923247398</v>
      </c>
      <c r="S64" s="13">
        <f t="shared" si="7"/>
        <v>93.16245306405699</v>
      </c>
      <c r="T64" s="13">
        <f t="shared" si="7"/>
        <v>0</v>
      </c>
      <c r="U64" s="13">
        <f t="shared" si="7"/>
        <v>40.578971792703314</v>
      </c>
      <c r="V64" s="13">
        <f t="shared" si="7"/>
        <v>26.156645256961635</v>
      </c>
      <c r="W64" s="13">
        <f t="shared" si="7"/>
        <v>84.10084260275534</v>
      </c>
      <c r="X64" s="13">
        <f t="shared" si="7"/>
        <v>0</v>
      </c>
      <c r="Y64" s="13">
        <f t="shared" si="7"/>
        <v>0</v>
      </c>
      <c r="Z64" s="14">
        <f t="shared" si="7"/>
        <v>84.10084240366086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7118444668</v>
      </c>
      <c r="C68" s="18">
        <v>0</v>
      </c>
      <c r="D68" s="19">
        <v>8219104268</v>
      </c>
      <c r="E68" s="20">
        <v>8192423010</v>
      </c>
      <c r="F68" s="20">
        <v>559432105</v>
      </c>
      <c r="G68" s="20">
        <v>652113201</v>
      </c>
      <c r="H68" s="20">
        <v>613631501</v>
      </c>
      <c r="I68" s="20">
        <v>1825176807</v>
      </c>
      <c r="J68" s="20">
        <v>590070298</v>
      </c>
      <c r="K68" s="20">
        <v>640819560</v>
      </c>
      <c r="L68" s="20">
        <v>640819560</v>
      </c>
      <c r="M68" s="20">
        <v>1871709418</v>
      </c>
      <c r="N68" s="20">
        <v>610371848</v>
      </c>
      <c r="O68" s="20">
        <v>651105139</v>
      </c>
      <c r="P68" s="20">
        <v>617562652</v>
      </c>
      <c r="Q68" s="20">
        <v>1879039639</v>
      </c>
      <c r="R68" s="20">
        <v>609460599</v>
      </c>
      <c r="S68" s="20">
        <v>628756770</v>
      </c>
      <c r="T68" s="20">
        <v>650705944</v>
      </c>
      <c r="U68" s="20">
        <v>1888923313</v>
      </c>
      <c r="V68" s="20">
        <v>7464849177</v>
      </c>
      <c r="W68" s="20">
        <v>8192423010</v>
      </c>
      <c r="X68" s="20">
        <v>0</v>
      </c>
      <c r="Y68" s="19">
        <v>0</v>
      </c>
      <c r="Z68" s="22">
        <v>8192423010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10932547189</v>
      </c>
      <c r="C70" s="18">
        <v>0</v>
      </c>
      <c r="D70" s="19">
        <v>14875171468</v>
      </c>
      <c r="E70" s="20">
        <v>14771213314</v>
      </c>
      <c r="F70" s="20">
        <v>567011860</v>
      </c>
      <c r="G70" s="20">
        <v>748929140</v>
      </c>
      <c r="H70" s="20">
        <v>724980023</v>
      </c>
      <c r="I70" s="20">
        <v>2040921023</v>
      </c>
      <c r="J70" s="20">
        <v>832066119</v>
      </c>
      <c r="K70" s="20">
        <v>1295901370</v>
      </c>
      <c r="L70" s="20">
        <v>1295906735</v>
      </c>
      <c r="M70" s="20">
        <v>3423874224</v>
      </c>
      <c r="N70" s="20">
        <v>1812349443</v>
      </c>
      <c r="O70" s="20">
        <v>613472821</v>
      </c>
      <c r="P70" s="20">
        <v>768661287</v>
      </c>
      <c r="Q70" s="20">
        <v>3194483551</v>
      </c>
      <c r="R70" s="20">
        <v>1031511415</v>
      </c>
      <c r="S70" s="20">
        <v>1301731662</v>
      </c>
      <c r="T70" s="20">
        <v>1053180093</v>
      </c>
      <c r="U70" s="20">
        <v>3386423170</v>
      </c>
      <c r="V70" s="20">
        <v>12045701968</v>
      </c>
      <c r="W70" s="20">
        <v>14771213323</v>
      </c>
      <c r="X70" s="20">
        <v>0</v>
      </c>
      <c r="Y70" s="19">
        <v>0</v>
      </c>
      <c r="Z70" s="22">
        <v>14771213314</v>
      </c>
    </row>
    <row r="71" spans="1:26" ht="12.75" hidden="1">
      <c r="A71" s="38" t="s">
        <v>67</v>
      </c>
      <c r="B71" s="18">
        <v>4210864594</v>
      </c>
      <c r="C71" s="18">
        <v>0</v>
      </c>
      <c r="D71" s="19">
        <v>6092094797</v>
      </c>
      <c r="E71" s="20">
        <v>6059919582</v>
      </c>
      <c r="F71" s="20">
        <v>251321126</v>
      </c>
      <c r="G71" s="20">
        <v>400431963</v>
      </c>
      <c r="H71" s="20">
        <v>346197644</v>
      </c>
      <c r="I71" s="20">
        <v>997950733</v>
      </c>
      <c r="J71" s="20">
        <v>394897195</v>
      </c>
      <c r="K71" s="20">
        <v>404183857</v>
      </c>
      <c r="L71" s="20">
        <v>404183857</v>
      </c>
      <c r="M71" s="20">
        <v>1203264909</v>
      </c>
      <c r="N71" s="20">
        <v>372352757</v>
      </c>
      <c r="O71" s="20">
        <v>321656587</v>
      </c>
      <c r="P71" s="20">
        <v>246363919</v>
      </c>
      <c r="Q71" s="20">
        <v>940373263</v>
      </c>
      <c r="R71" s="20">
        <v>328460697</v>
      </c>
      <c r="S71" s="20">
        <v>337967023</v>
      </c>
      <c r="T71" s="20">
        <v>332084855</v>
      </c>
      <c r="U71" s="20">
        <v>998512575</v>
      </c>
      <c r="V71" s="20">
        <v>4140101480</v>
      </c>
      <c r="W71" s="20">
        <v>6059919577</v>
      </c>
      <c r="X71" s="20">
        <v>0</v>
      </c>
      <c r="Y71" s="19">
        <v>0</v>
      </c>
      <c r="Z71" s="22">
        <v>6059919582</v>
      </c>
    </row>
    <row r="72" spans="1:26" ht="12.75" hidden="1">
      <c r="A72" s="38" t="s">
        <v>68</v>
      </c>
      <c r="B72" s="18">
        <v>1126713186</v>
      </c>
      <c r="C72" s="18">
        <v>0</v>
      </c>
      <c r="D72" s="19">
        <v>1557916414</v>
      </c>
      <c r="E72" s="20">
        <v>1557057156</v>
      </c>
      <c r="F72" s="20">
        <v>80522935</v>
      </c>
      <c r="G72" s="20">
        <v>111898422</v>
      </c>
      <c r="H72" s="20">
        <v>94261759</v>
      </c>
      <c r="I72" s="20">
        <v>286683116</v>
      </c>
      <c r="J72" s="20">
        <v>100357269</v>
      </c>
      <c r="K72" s="20">
        <v>102905800</v>
      </c>
      <c r="L72" s="20">
        <v>102905800</v>
      </c>
      <c r="M72" s="20">
        <v>306168869</v>
      </c>
      <c r="N72" s="20">
        <v>101643173</v>
      </c>
      <c r="O72" s="20">
        <v>109688424</v>
      </c>
      <c r="P72" s="20">
        <v>93019575</v>
      </c>
      <c r="Q72" s="20">
        <v>304351172</v>
      </c>
      <c r="R72" s="20">
        <v>105385650</v>
      </c>
      <c r="S72" s="20">
        <v>99470190</v>
      </c>
      <c r="T72" s="20">
        <v>112327298</v>
      </c>
      <c r="U72" s="20">
        <v>317183138</v>
      </c>
      <c r="V72" s="20">
        <v>1214386295</v>
      </c>
      <c r="W72" s="20">
        <v>1557057163</v>
      </c>
      <c r="X72" s="20">
        <v>0</v>
      </c>
      <c r="Y72" s="19">
        <v>0</v>
      </c>
      <c r="Z72" s="22">
        <v>1557057156</v>
      </c>
    </row>
    <row r="73" spans="1:26" ht="12.75" hidden="1">
      <c r="A73" s="38" t="s">
        <v>69</v>
      </c>
      <c r="B73" s="18">
        <v>1672577361</v>
      </c>
      <c r="C73" s="18">
        <v>0</v>
      </c>
      <c r="D73" s="19">
        <v>3013646259</v>
      </c>
      <c r="E73" s="20">
        <v>3013644667</v>
      </c>
      <c r="F73" s="20">
        <v>101338673</v>
      </c>
      <c r="G73" s="20">
        <v>125645695</v>
      </c>
      <c r="H73" s="20">
        <v>119807899</v>
      </c>
      <c r="I73" s="20">
        <v>346792267</v>
      </c>
      <c r="J73" s="20">
        <v>113478980</v>
      </c>
      <c r="K73" s="20">
        <v>101878974</v>
      </c>
      <c r="L73" s="20">
        <v>101878974</v>
      </c>
      <c r="M73" s="20">
        <v>317236928</v>
      </c>
      <c r="N73" s="20">
        <v>123749391</v>
      </c>
      <c r="O73" s="20">
        <v>113054486</v>
      </c>
      <c r="P73" s="20">
        <v>130114023</v>
      </c>
      <c r="Q73" s="20">
        <v>366917900</v>
      </c>
      <c r="R73" s="20">
        <v>109290523</v>
      </c>
      <c r="S73" s="20">
        <v>105143834</v>
      </c>
      <c r="T73" s="20">
        <v>114298031</v>
      </c>
      <c r="U73" s="20">
        <v>328732388</v>
      </c>
      <c r="V73" s="20">
        <v>1359679483</v>
      </c>
      <c r="W73" s="20">
        <v>3013644667</v>
      </c>
      <c r="X73" s="20">
        <v>0</v>
      </c>
      <c r="Y73" s="19">
        <v>0</v>
      </c>
      <c r="Z73" s="22">
        <v>3013644667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860736504</v>
      </c>
      <c r="C75" s="27">
        <v>0</v>
      </c>
      <c r="D75" s="28">
        <v>846790732</v>
      </c>
      <c r="E75" s="29">
        <v>846790733</v>
      </c>
      <c r="F75" s="29">
        <v>74270481</v>
      </c>
      <c r="G75" s="29">
        <v>60382014</v>
      </c>
      <c r="H75" s="29">
        <v>66029082</v>
      </c>
      <c r="I75" s="29">
        <v>200681577</v>
      </c>
      <c r="J75" s="29">
        <v>68235035</v>
      </c>
      <c r="K75" s="29">
        <v>73367440</v>
      </c>
      <c r="L75" s="29">
        <v>73367440</v>
      </c>
      <c r="M75" s="29">
        <v>214969915</v>
      </c>
      <c r="N75" s="29">
        <v>76882359</v>
      </c>
      <c r="O75" s="29">
        <v>74380117</v>
      </c>
      <c r="P75" s="29">
        <v>64378947</v>
      </c>
      <c r="Q75" s="29">
        <v>215641423</v>
      </c>
      <c r="R75" s="29">
        <v>85272812</v>
      </c>
      <c r="S75" s="29">
        <v>110536761</v>
      </c>
      <c r="T75" s="29">
        <v>7832169</v>
      </c>
      <c r="U75" s="29">
        <v>203641742</v>
      </c>
      <c r="V75" s="29">
        <v>834934657</v>
      </c>
      <c r="W75" s="29">
        <v>846790732</v>
      </c>
      <c r="X75" s="29">
        <v>0</v>
      </c>
      <c r="Y75" s="28">
        <v>0</v>
      </c>
      <c r="Z75" s="30">
        <v>846790733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8260815327</v>
      </c>
      <c r="E77" s="20">
        <v>8221309167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610371848</v>
      </c>
      <c r="O77" s="20">
        <v>0</v>
      </c>
      <c r="P77" s="20">
        <v>657718107</v>
      </c>
      <c r="Q77" s="20">
        <v>1268089955</v>
      </c>
      <c r="R77" s="20">
        <v>609460595</v>
      </c>
      <c r="S77" s="20">
        <v>628756768</v>
      </c>
      <c r="T77" s="20">
        <v>0</v>
      </c>
      <c r="U77" s="20">
        <v>1238217363</v>
      </c>
      <c r="V77" s="20">
        <v>2506307318</v>
      </c>
      <c r="W77" s="20">
        <v>8221309170</v>
      </c>
      <c r="X77" s="20">
        <v>0</v>
      </c>
      <c r="Y77" s="19">
        <v>0</v>
      </c>
      <c r="Z77" s="22">
        <v>8221309167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14875171469</v>
      </c>
      <c r="E79" s="20">
        <v>14771213314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3539829613</v>
      </c>
      <c r="O79" s="20">
        <v>0</v>
      </c>
      <c r="P79" s="20">
        <v>836350377</v>
      </c>
      <c r="Q79" s="20">
        <v>4376179990</v>
      </c>
      <c r="R79" s="20">
        <v>513316418</v>
      </c>
      <c r="S79" s="20">
        <v>1998325010</v>
      </c>
      <c r="T79" s="20">
        <v>0</v>
      </c>
      <c r="U79" s="20">
        <v>2511641428</v>
      </c>
      <c r="V79" s="20">
        <v>6887821418</v>
      </c>
      <c r="W79" s="20">
        <v>14771213323</v>
      </c>
      <c r="X79" s="20">
        <v>0</v>
      </c>
      <c r="Y79" s="19">
        <v>0</v>
      </c>
      <c r="Z79" s="22">
        <v>14771213314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6092094798</v>
      </c>
      <c r="E80" s="20">
        <v>6059919582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376704397</v>
      </c>
      <c r="O80" s="20">
        <v>0</v>
      </c>
      <c r="P80" s="20">
        <v>344979024</v>
      </c>
      <c r="Q80" s="20">
        <v>721683421</v>
      </c>
      <c r="R80" s="20">
        <v>135750619</v>
      </c>
      <c r="S80" s="20">
        <v>328886381</v>
      </c>
      <c r="T80" s="20">
        <v>0</v>
      </c>
      <c r="U80" s="20">
        <v>464637000</v>
      </c>
      <c r="V80" s="20">
        <v>1186320421</v>
      </c>
      <c r="W80" s="20">
        <v>6059919577</v>
      </c>
      <c r="X80" s="20">
        <v>0</v>
      </c>
      <c r="Y80" s="19">
        <v>0</v>
      </c>
      <c r="Z80" s="22">
        <v>6059919582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1341193562</v>
      </c>
      <c r="E81" s="20">
        <v>1340334305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124861037</v>
      </c>
      <c r="O81" s="20">
        <v>0</v>
      </c>
      <c r="P81" s="20">
        <v>99709682</v>
      </c>
      <c r="Q81" s="20">
        <v>224570719</v>
      </c>
      <c r="R81" s="20">
        <v>8800035</v>
      </c>
      <c r="S81" s="20">
        <v>93588774</v>
      </c>
      <c r="T81" s="20">
        <v>0</v>
      </c>
      <c r="U81" s="20">
        <v>102388809</v>
      </c>
      <c r="V81" s="20">
        <v>326959528</v>
      </c>
      <c r="W81" s="20">
        <v>1340334310</v>
      </c>
      <c r="X81" s="20">
        <v>0</v>
      </c>
      <c r="Y81" s="19">
        <v>0</v>
      </c>
      <c r="Z81" s="22">
        <v>1340334305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2697362163</v>
      </c>
      <c r="E82" s="20">
        <v>2534500552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101902970</v>
      </c>
      <c r="O82" s="20">
        <v>0</v>
      </c>
      <c r="P82" s="20">
        <v>120347346</v>
      </c>
      <c r="Q82" s="20">
        <v>222250316</v>
      </c>
      <c r="R82" s="20">
        <v>35441648</v>
      </c>
      <c r="S82" s="20">
        <v>97954575</v>
      </c>
      <c r="T82" s="20">
        <v>0</v>
      </c>
      <c r="U82" s="20">
        <v>133396223</v>
      </c>
      <c r="V82" s="20">
        <v>355646539</v>
      </c>
      <c r="W82" s="20">
        <v>2534500558</v>
      </c>
      <c r="X82" s="20">
        <v>0</v>
      </c>
      <c r="Y82" s="19">
        <v>0</v>
      </c>
      <c r="Z82" s="22">
        <v>2534500552</v>
      </c>
    </row>
    <row r="83" spans="1:26" ht="12.75" hidden="1">
      <c r="A83" s="38"/>
      <c r="B83" s="18">
        <v>3273928284</v>
      </c>
      <c r="C83" s="18"/>
      <c r="D83" s="19"/>
      <c r="E83" s="20"/>
      <c r="F83" s="20">
        <v>-386937141</v>
      </c>
      <c r="G83" s="20">
        <v>-1046092936</v>
      </c>
      <c r="H83" s="20">
        <v>-940777703</v>
      </c>
      <c r="I83" s="20">
        <v>-386937141</v>
      </c>
      <c r="J83" s="20">
        <v>54780489</v>
      </c>
      <c r="K83" s="20">
        <v>56067315</v>
      </c>
      <c r="L83" s="20">
        <v>56067713</v>
      </c>
      <c r="M83" s="20">
        <v>54780489</v>
      </c>
      <c r="N83" s="20">
        <v>102210635</v>
      </c>
      <c r="O83" s="20">
        <v>58721949</v>
      </c>
      <c r="P83" s="20">
        <v>590691909</v>
      </c>
      <c r="Q83" s="20">
        <v>102210635</v>
      </c>
      <c r="R83" s="20">
        <v>-915426106</v>
      </c>
      <c r="S83" s="20">
        <v>-38164383</v>
      </c>
      <c r="T83" s="20">
        <v>184308367</v>
      </c>
      <c r="U83" s="20">
        <v>-915426106</v>
      </c>
      <c r="V83" s="20">
        <v>-386937141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-75100256</v>
      </c>
      <c r="C5" s="18">
        <v>0</v>
      </c>
      <c r="D5" s="58">
        <v>8200000000</v>
      </c>
      <c r="E5" s="59">
        <v>8325950000</v>
      </c>
      <c r="F5" s="59">
        <v>715271611</v>
      </c>
      <c r="G5" s="59">
        <v>673080133</v>
      </c>
      <c r="H5" s="59">
        <v>1340122578</v>
      </c>
      <c r="I5" s="59">
        <v>2728474322</v>
      </c>
      <c r="J5" s="59">
        <v>697001068</v>
      </c>
      <c r="K5" s="59">
        <v>0</v>
      </c>
      <c r="L5" s="59">
        <v>606342262</v>
      </c>
      <c r="M5" s="59">
        <v>1303343330</v>
      </c>
      <c r="N5" s="59">
        <v>693818596</v>
      </c>
      <c r="O5" s="59">
        <v>693926031</v>
      </c>
      <c r="P5" s="59">
        <v>714469397</v>
      </c>
      <c r="Q5" s="59">
        <v>2102214024</v>
      </c>
      <c r="R5" s="59">
        <v>737985247</v>
      </c>
      <c r="S5" s="59">
        <v>635377169</v>
      </c>
      <c r="T5" s="59">
        <v>637046219</v>
      </c>
      <c r="U5" s="59">
        <v>2010408635</v>
      </c>
      <c r="V5" s="59">
        <v>8144440311</v>
      </c>
      <c r="W5" s="59">
        <v>8325950000</v>
      </c>
      <c r="X5" s="59">
        <v>-181509689</v>
      </c>
      <c r="Y5" s="60">
        <v>-2.18</v>
      </c>
      <c r="Z5" s="61">
        <v>8325950000</v>
      </c>
    </row>
    <row r="6" spans="1:26" ht="12.75">
      <c r="A6" s="57" t="s">
        <v>32</v>
      </c>
      <c r="B6" s="18">
        <v>0</v>
      </c>
      <c r="C6" s="18">
        <v>0</v>
      </c>
      <c r="D6" s="58">
        <v>21751776740</v>
      </c>
      <c r="E6" s="59">
        <v>21751776740</v>
      </c>
      <c r="F6" s="59">
        <v>1797387378</v>
      </c>
      <c r="G6" s="59">
        <v>1628517543</v>
      </c>
      <c r="H6" s="59">
        <v>2062127366</v>
      </c>
      <c r="I6" s="59">
        <v>5488032287</v>
      </c>
      <c r="J6" s="59">
        <v>1390463374</v>
      </c>
      <c r="K6" s="59">
        <v>0</v>
      </c>
      <c r="L6" s="59">
        <v>1596740560</v>
      </c>
      <c r="M6" s="59">
        <v>2987203934</v>
      </c>
      <c r="N6" s="59">
        <v>1680849939</v>
      </c>
      <c r="O6" s="59">
        <v>1655398667</v>
      </c>
      <c r="P6" s="59">
        <v>1732142547</v>
      </c>
      <c r="Q6" s="59">
        <v>5068391153</v>
      </c>
      <c r="R6" s="59">
        <v>1756665775</v>
      </c>
      <c r="S6" s="59">
        <v>1485909522</v>
      </c>
      <c r="T6" s="59">
        <v>1614024928</v>
      </c>
      <c r="U6" s="59">
        <v>4856600225</v>
      </c>
      <c r="V6" s="59">
        <v>18400227599</v>
      </c>
      <c r="W6" s="59">
        <v>21751776740</v>
      </c>
      <c r="X6" s="59">
        <v>-3351549141</v>
      </c>
      <c r="Y6" s="60">
        <v>-15.41</v>
      </c>
      <c r="Z6" s="61">
        <v>21751776740</v>
      </c>
    </row>
    <row r="7" spans="1:26" ht="12.75">
      <c r="A7" s="57" t="s">
        <v>33</v>
      </c>
      <c r="B7" s="18">
        <v>0</v>
      </c>
      <c r="C7" s="18">
        <v>0</v>
      </c>
      <c r="D7" s="58">
        <v>510323688</v>
      </c>
      <c r="E7" s="59">
        <v>512269963</v>
      </c>
      <c r="F7" s="59">
        <v>49833907</v>
      </c>
      <c r="G7" s="59">
        <v>53354482</v>
      </c>
      <c r="H7" s="59">
        <v>18842094</v>
      </c>
      <c r="I7" s="59">
        <v>122030483</v>
      </c>
      <c r="J7" s="59">
        <v>34951291</v>
      </c>
      <c r="K7" s="59">
        <v>0</v>
      </c>
      <c r="L7" s="59">
        <v>40737912</v>
      </c>
      <c r="M7" s="59">
        <v>75689203</v>
      </c>
      <c r="N7" s="59">
        <v>12391698</v>
      </c>
      <c r="O7" s="59">
        <v>72680504</v>
      </c>
      <c r="P7" s="59">
        <v>-7966227</v>
      </c>
      <c r="Q7" s="59">
        <v>77105975</v>
      </c>
      <c r="R7" s="59">
        <v>1206767</v>
      </c>
      <c r="S7" s="59">
        <v>118875685</v>
      </c>
      <c r="T7" s="59">
        <v>12882173</v>
      </c>
      <c r="U7" s="59">
        <v>132964625</v>
      </c>
      <c r="V7" s="59">
        <v>407790286</v>
      </c>
      <c r="W7" s="59">
        <v>512269960</v>
      </c>
      <c r="X7" s="59">
        <v>-104479674</v>
      </c>
      <c r="Y7" s="60">
        <v>-20.4</v>
      </c>
      <c r="Z7" s="61">
        <v>512269963</v>
      </c>
    </row>
    <row r="8" spans="1:26" ht="12.75">
      <c r="A8" s="57" t="s">
        <v>34</v>
      </c>
      <c r="B8" s="18">
        <v>-12194256</v>
      </c>
      <c r="C8" s="18">
        <v>0</v>
      </c>
      <c r="D8" s="58">
        <v>3806606400</v>
      </c>
      <c r="E8" s="59">
        <v>4176212075</v>
      </c>
      <c r="F8" s="59">
        <v>1324289921</v>
      </c>
      <c r="G8" s="59">
        <v>53516150</v>
      </c>
      <c r="H8" s="59">
        <v>-81365276</v>
      </c>
      <c r="I8" s="59">
        <v>1296440795</v>
      </c>
      <c r="J8" s="59">
        <v>40745984</v>
      </c>
      <c r="K8" s="59">
        <v>0</v>
      </c>
      <c r="L8" s="59">
        <v>571032550</v>
      </c>
      <c r="M8" s="59">
        <v>611778534</v>
      </c>
      <c r="N8" s="59">
        <v>179165918</v>
      </c>
      <c r="O8" s="59">
        <v>-104313682</v>
      </c>
      <c r="P8" s="59">
        <v>701248655</v>
      </c>
      <c r="Q8" s="59">
        <v>776100891</v>
      </c>
      <c r="R8" s="59">
        <v>2107170</v>
      </c>
      <c r="S8" s="59">
        <v>140765041</v>
      </c>
      <c r="T8" s="59">
        <v>121487252</v>
      </c>
      <c r="U8" s="59">
        <v>264359463</v>
      </c>
      <c r="V8" s="59">
        <v>2948679683</v>
      </c>
      <c r="W8" s="59">
        <v>4176212075</v>
      </c>
      <c r="X8" s="59">
        <v>-1227532392</v>
      </c>
      <c r="Y8" s="60">
        <v>-29.39</v>
      </c>
      <c r="Z8" s="61">
        <v>4176212075</v>
      </c>
    </row>
    <row r="9" spans="1:26" ht="12.75">
      <c r="A9" s="57" t="s">
        <v>35</v>
      </c>
      <c r="B9" s="18">
        <v>990008</v>
      </c>
      <c r="C9" s="18">
        <v>0</v>
      </c>
      <c r="D9" s="58">
        <v>4979801654</v>
      </c>
      <c r="E9" s="59">
        <v>4864558543</v>
      </c>
      <c r="F9" s="59">
        <v>146210199</v>
      </c>
      <c r="G9" s="59">
        <v>1698205320</v>
      </c>
      <c r="H9" s="59">
        <v>-561950055</v>
      </c>
      <c r="I9" s="59">
        <v>1282465464</v>
      </c>
      <c r="J9" s="59">
        <v>238099509</v>
      </c>
      <c r="K9" s="59">
        <v>0</v>
      </c>
      <c r="L9" s="59">
        <v>1113512737</v>
      </c>
      <c r="M9" s="59">
        <v>1351612246</v>
      </c>
      <c r="N9" s="59">
        <v>178723014</v>
      </c>
      <c r="O9" s="59">
        <v>163641908</v>
      </c>
      <c r="P9" s="59">
        <v>1089401078</v>
      </c>
      <c r="Q9" s="59">
        <v>1431766000</v>
      </c>
      <c r="R9" s="59">
        <v>40139516</v>
      </c>
      <c r="S9" s="59">
        <v>-596511721</v>
      </c>
      <c r="T9" s="59">
        <v>783426287</v>
      </c>
      <c r="U9" s="59">
        <v>227054082</v>
      </c>
      <c r="V9" s="59">
        <v>4292897792</v>
      </c>
      <c r="W9" s="59">
        <v>4864558539</v>
      </c>
      <c r="X9" s="59">
        <v>-571660747</v>
      </c>
      <c r="Y9" s="60">
        <v>-11.75</v>
      </c>
      <c r="Z9" s="61">
        <v>4864558543</v>
      </c>
    </row>
    <row r="10" spans="1:26" ht="20.25">
      <c r="A10" s="62" t="s">
        <v>90</v>
      </c>
      <c r="B10" s="63">
        <f>SUM(B5:B9)</f>
        <v>-86304504</v>
      </c>
      <c r="C10" s="63">
        <f>SUM(C5:C9)</f>
        <v>0</v>
      </c>
      <c r="D10" s="64">
        <f aca="true" t="shared" si="0" ref="D10:Z10">SUM(D5:D9)</f>
        <v>39248508482</v>
      </c>
      <c r="E10" s="65">
        <f t="shared" si="0"/>
        <v>39630767321</v>
      </c>
      <c r="F10" s="65">
        <f t="shared" si="0"/>
        <v>4032993016</v>
      </c>
      <c r="G10" s="65">
        <f t="shared" si="0"/>
        <v>4106673628</v>
      </c>
      <c r="H10" s="65">
        <f t="shared" si="0"/>
        <v>2777776707</v>
      </c>
      <c r="I10" s="65">
        <f t="shared" si="0"/>
        <v>10917443351</v>
      </c>
      <c r="J10" s="65">
        <f t="shared" si="0"/>
        <v>2401261226</v>
      </c>
      <c r="K10" s="65">
        <f t="shared" si="0"/>
        <v>0</v>
      </c>
      <c r="L10" s="65">
        <f t="shared" si="0"/>
        <v>3928366021</v>
      </c>
      <c r="M10" s="65">
        <f t="shared" si="0"/>
        <v>6329627247</v>
      </c>
      <c r="N10" s="65">
        <f t="shared" si="0"/>
        <v>2744949165</v>
      </c>
      <c r="O10" s="65">
        <f t="shared" si="0"/>
        <v>2481333428</v>
      </c>
      <c r="P10" s="65">
        <f t="shared" si="0"/>
        <v>4229295450</v>
      </c>
      <c r="Q10" s="65">
        <f t="shared" si="0"/>
        <v>9455578043</v>
      </c>
      <c r="R10" s="65">
        <f t="shared" si="0"/>
        <v>2538104475</v>
      </c>
      <c r="S10" s="65">
        <f t="shared" si="0"/>
        <v>1784415696</v>
      </c>
      <c r="T10" s="65">
        <f t="shared" si="0"/>
        <v>3168866859</v>
      </c>
      <c r="U10" s="65">
        <f t="shared" si="0"/>
        <v>7491387030</v>
      </c>
      <c r="V10" s="65">
        <f t="shared" si="0"/>
        <v>34194035671</v>
      </c>
      <c r="W10" s="65">
        <f t="shared" si="0"/>
        <v>39630767314</v>
      </c>
      <c r="X10" s="65">
        <f t="shared" si="0"/>
        <v>-5436731643</v>
      </c>
      <c r="Y10" s="66">
        <f>+IF(W10&lt;&gt;0,(X10/W10)*100,0)</f>
        <v>-13.718461719209296</v>
      </c>
      <c r="Z10" s="67">
        <f t="shared" si="0"/>
        <v>39630767321</v>
      </c>
    </row>
    <row r="11" spans="1:26" ht="12.75">
      <c r="A11" s="57" t="s">
        <v>36</v>
      </c>
      <c r="B11" s="18">
        <v>14208000</v>
      </c>
      <c r="C11" s="18">
        <v>0</v>
      </c>
      <c r="D11" s="58">
        <v>11544074511</v>
      </c>
      <c r="E11" s="59">
        <v>11624528351</v>
      </c>
      <c r="F11" s="59">
        <v>862162134</v>
      </c>
      <c r="G11" s="59">
        <v>860133621</v>
      </c>
      <c r="H11" s="59">
        <v>820135398</v>
      </c>
      <c r="I11" s="59">
        <v>2542431153</v>
      </c>
      <c r="J11" s="59">
        <v>892528503</v>
      </c>
      <c r="K11" s="59">
        <v>0</v>
      </c>
      <c r="L11" s="59">
        <v>911498718</v>
      </c>
      <c r="M11" s="59">
        <v>1804027221</v>
      </c>
      <c r="N11" s="59">
        <v>924402236</v>
      </c>
      <c r="O11" s="59">
        <v>897557419</v>
      </c>
      <c r="P11" s="59">
        <v>751915647</v>
      </c>
      <c r="Q11" s="59">
        <v>2573875302</v>
      </c>
      <c r="R11" s="59">
        <v>885355546</v>
      </c>
      <c r="S11" s="59">
        <v>881366511</v>
      </c>
      <c r="T11" s="59">
        <v>870935528</v>
      </c>
      <c r="U11" s="59">
        <v>2637657585</v>
      </c>
      <c r="V11" s="59">
        <v>9557991261</v>
      </c>
      <c r="W11" s="59">
        <v>11624528360</v>
      </c>
      <c r="X11" s="59">
        <v>-2066537099</v>
      </c>
      <c r="Y11" s="60">
        <v>-17.78</v>
      </c>
      <c r="Z11" s="61">
        <v>11624528351</v>
      </c>
    </row>
    <row r="12" spans="1:26" ht="12.75">
      <c r="A12" s="57" t="s">
        <v>37</v>
      </c>
      <c r="B12" s="18">
        <v>0</v>
      </c>
      <c r="C12" s="18">
        <v>0</v>
      </c>
      <c r="D12" s="58">
        <v>134127300</v>
      </c>
      <c r="E12" s="59">
        <v>134127300</v>
      </c>
      <c r="F12" s="59">
        <v>10148817</v>
      </c>
      <c r="G12" s="59">
        <v>10337580</v>
      </c>
      <c r="H12" s="59">
        <v>10634547</v>
      </c>
      <c r="I12" s="59">
        <v>31120944</v>
      </c>
      <c r="J12" s="59">
        <v>10602583</v>
      </c>
      <c r="K12" s="59">
        <v>0</v>
      </c>
      <c r="L12" s="59">
        <v>10557357</v>
      </c>
      <c r="M12" s="59">
        <v>21159940</v>
      </c>
      <c r="N12" s="59">
        <v>10571197</v>
      </c>
      <c r="O12" s="59">
        <v>10530246</v>
      </c>
      <c r="P12" s="59">
        <v>10528895</v>
      </c>
      <c r="Q12" s="59">
        <v>31630338</v>
      </c>
      <c r="R12" s="59">
        <v>10528895</v>
      </c>
      <c r="S12" s="59">
        <v>10483356</v>
      </c>
      <c r="T12" s="59">
        <v>11413765</v>
      </c>
      <c r="U12" s="59">
        <v>32426016</v>
      </c>
      <c r="V12" s="59">
        <v>116337238</v>
      </c>
      <c r="W12" s="59">
        <v>134127300</v>
      </c>
      <c r="X12" s="59">
        <v>-17790062</v>
      </c>
      <c r="Y12" s="60">
        <v>-13.26</v>
      </c>
      <c r="Z12" s="61">
        <v>134127300</v>
      </c>
    </row>
    <row r="13" spans="1:26" ht="12.75">
      <c r="A13" s="57" t="s">
        <v>91</v>
      </c>
      <c r="B13" s="18">
        <v>106402284</v>
      </c>
      <c r="C13" s="18">
        <v>0</v>
      </c>
      <c r="D13" s="58">
        <v>2700663091</v>
      </c>
      <c r="E13" s="59">
        <v>2725666461</v>
      </c>
      <c r="F13" s="59">
        <v>213804017</v>
      </c>
      <c r="G13" s="59">
        <v>164082002</v>
      </c>
      <c r="H13" s="59">
        <v>195825402</v>
      </c>
      <c r="I13" s="59">
        <v>573711421</v>
      </c>
      <c r="J13" s="59">
        <v>195791184</v>
      </c>
      <c r="K13" s="59">
        <v>0</v>
      </c>
      <c r="L13" s="59">
        <v>207128258</v>
      </c>
      <c r="M13" s="59">
        <v>402919442</v>
      </c>
      <c r="N13" s="59">
        <v>192307909</v>
      </c>
      <c r="O13" s="59">
        <v>193725551</v>
      </c>
      <c r="P13" s="59">
        <v>187737291</v>
      </c>
      <c r="Q13" s="59">
        <v>573770751</v>
      </c>
      <c r="R13" s="59">
        <v>193960139</v>
      </c>
      <c r="S13" s="59">
        <v>189589976</v>
      </c>
      <c r="T13" s="59">
        <v>196633209</v>
      </c>
      <c r="U13" s="59">
        <v>580183324</v>
      </c>
      <c r="V13" s="59">
        <v>2130584938</v>
      </c>
      <c r="W13" s="59">
        <v>2725666467</v>
      </c>
      <c r="X13" s="59">
        <v>-595081529</v>
      </c>
      <c r="Y13" s="60">
        <v>-21.83</v>
      </c>
      <c r="Z13" s="61">
        <v>2725666461</v>
      </c>
    </row>
    <row r="14" spans="1:26" ht="12.75">
      <c r="A14" s="57" t="s">
        <v>38</v>
      </c>
      <c r="B14" s="18">
        <v>0</v>
      </c>
      <c r="C14" s="18">
        <v>0</v>
      </c>
      <c r="D14" s="58">
        <v>974356410</v>
      </c>
      <c r="E14" s="59">
        <v>974356030</v>
      </c>
      <c r="F14" s="59">
        <v>144404503</v>
      </c>
      <c r="G14" s="59">
        <v>0</v>
      </c>
      <c r="H14" s="59">
        <v>109345341</v>
      </c>
      <c r="I14" s="59">
        <v>253749844</v>
      </c>
      <c r="J14" s="59">
        <v>152514679</v>
      </c>
      <c r="K14" s="59">
        <v>0</v>
      </c>
      <c r="L14" s="59">
        <v>98114</v>
      </c>
      <c r="M14" s="59">
        <v>152612793</v>
      </c>
      <c r="N14" s="59">
        <v>49957208</v>
      </c>
      <c r="O14" s="59">
        <v>132135456</v>
      </c>
      <c r="P14" s="59">
        <v>22870794</v>
      </c>
      <c r="Q14" s="59">
        <v>204963458</v>
      </c>
      <c r="R14" s="59">
        <v>0</v>
      </c>
      <c r="S14" s="59">
        <v>130498630</v>
      </c>
      <c r="T14" s="59">
        <v>69656495</v>
      </c>
      <c r="U14" s="59">
        <v>200155125</v>
      </c>
      <c r="V14" s="59">
        <v>811481220</v>
      </c>
      <c r="W14" s="59">
        <v>974356032</v>
      </c>
      <c r="X14" s="59">
        <v>-162874812</v>
      </c>
      <c r="Y14" s="60">
        <v>-16.72</v>
      </c>
      <c r="Z14" s="61">
        <v>974356030</v>
      </c>
    </row>
    <row r="15" spans="1:26" ht="12.75">
      <c r="A15" s="57" t="s">
        <v>39</v>
      </c>
      <c r="B15" s="18">
        <v>3571398</v>
      </c>
      <c r="C15" s="18">
        <v>0</v>
      </c>
      <c r="D15" s="58">
        <v>14143556986</v>
      </c>
      <c r="E15" s="59">
        <v>14221268045</v>
      </c>
      <c r="F15" s="59">
        <v>1314365544</v>
      </c>
      <c r="G15" s="59">
        <v>1820975197</v>
      </c>
      <c r="H15" s="59">
        <v>895658249</v>
      </c>
      <c r="I15" s="59">
        <v>4030998990</v>
      </c>
      <c r="J15" s="59">
        <v>1106948261</v>
      </c>
      <c r="K15" s="59">
        <v>0</v>
      </c>
      <c r="L15" s="59">
        <v>1027646288</v>
      </c>
      <c r="M15" s="59">
        <v>2134594549</v>
      </c>
      <c r="N15" s="59">
        <v>1068550239</v>
      </c>
      <c r="O15" s="59">
        <v>1151090502</v>
      </c>
      <c r="P15" s="59">
        <v>815294812</v>
      </c>
      <c r="Q15" s="59">
        <v>3034935553</v>
      </c>
      <c r="R15" s="59">
        <v>1060462826</v>
      </c>
      <c r="S15" s="59">
        <v>734818433</v>
      </c>
      <c r="T15" s="59">
        <v>1574313862</v>
      </c>
      <c r="U15" s="59">
        <v>3369595121</v>
      </c>
      <c r="V15" s="59">
        <v>12570124213</v>
      </c>
      <c r="W15" s="59">
        <v>14221268046</v>
      </c>
      <c r="X15" s="59">
        <v>-1651143833</v>
      </c>
      <c r="Y15" s="60">
        <v>-11.61</v>
      </c>
      <c r="Z15" s="61">
        <v>14221268045</v>
      </c>
    </row>
    <row r="16" spans="1:26" ht="12.75">
      <c r="A16" s="57" t="s">
        <v>34</v>
      </c>
      <c r="B16" s="18">
        <v>620363</v>
      </c>
      <c r="C16" s="18">
        <v>0</v>
      </c>
      <c r="D16" s="58">
        <v>506730420</v>
      </c>
      <c r="E16" s="59">
        <v>641861290</v>
      </c>
      <c r="F16" s="59">
        <v>37556463</v>
      </c>
      <c r="G16" s="59">
        <v>43219651</v>
      </c>
      <c r="H16" s="59">
        <v>22918662</v>
      </c>
      <c r="I16" s="59">
        <v>103694776</v>
      </c>
      <c r="J16" s="59">
        <v>53915637</v>
      </c>
      <c r="K16" s="59">
        <v>0</v>
      </c>
      <c r="L16" s="59">
        <v>32703232</v>
      </c>
      <c r="M16" s="59">
        <v>86618869</v>
      </c>
      <c r="N16" s="59">
        <v>24282505</v>
      </c>
      <c r="O16" s="59">
        <v>59081806</v>
      </c>
      <c r="P16" s="59">
        <v>38748909</v>
      </c>
      <c r="Q16" s="59">
        <v>122113220</v>
      </c>
      <c r="R16" s="59">
        <v>23705827</v>
      </c>
      <c r="S16" s="59">
        <v>103006146</v>
      </c>
      <c r="T16" s="59">
        <v>72286601</v>
      </c>
      <c r="U16" s="59">
        <v>198998574</v>
      </c>
      <c r="V16" s="59">
        <v>511425439</v>
      </c>
      <c r="W16" s="59">
        <v>641861292</v>
      </c>
      <c r="X16" s="59">
        <v>-130435853</v>
      </c>
      <c r="Y16" s="60">
        <v>-20.32</v>
      </c>
      <c r="Z16" s="61">
        <v>641861290</v>
      </c>
    </row>
    <row r="17" spans="1:26" ht="12.75">
      <c r="A17" s="57" t="s">
        <v>40</v>
      </c>
      <c r="B17" s="18">
        <v>-47432454</v>
      </c>
      <c r="C17" s="18">
        <v>0</v>
      </c>
      <c r="D17" s="58">
        <v>8725385172</v>
      </c>
      <c r="E17" s="59">
        <v>9031462579</v>
      </c>
      <c r="F17" s="59">
        <v>545031945</v>
      </c>
      <c r="G17" s="59">
        <v>602761657</v>
      </c>
      <c r="H17" s="59">
        <v>479072982</v>
      </c>
      <c r="I17" s="59">
        <v>1626866584</v>
      </c>
      <c r="J17" s="59">
        <v>938171311</v>
      </c>
      <c r="K17" s="59">
        <v>0</v>
      </c>
      <c r="L17" s="59">
        <v>760252666</v>
      </c>
      <c r="M17" s="59">
        <v>1698423977</v>
      </c>
      <c r="N17" s="59">
        <v>582505013</v>
      </c>
      <c r="O17" s="59">
        <v>1339173639</v>
      </c>
      <c r="P17" s="59">
        <v>-315697596</v>
      </c>
      <c r="Q17" s="59">
        <v>1605981056</v>
      </c>
      <c r="R17" s="59">
        <v>290106170</v>
      </c>
      <c r="S17" s="59">
        <v>384299508</v>
      </c>
      <c r="T17" s="59">
        <v>721999955</v>
      </c>
      <c r="U17" s="59">
        <v>1396405633</v>
      </c>
      <c r="V17" s="59">
        <v>6327677250</v>
      </c>
      <c r="W17" s="59">
        <v>9031462584</v>
      </c>
      <c r="X17" s="59">
        <v>-2703785334</v>
      </c>
      <c r="Y17" s="60">
        <v>-29.94</v>
      </c>
      <c r="Z17" s="61">
        <v>9031462579</v>
      </c>
    </row>
    <row r="18" spans="1:26" ht="12.75">
      <c r="A18" s="68" t="s">
        <v>41</v>
      </c>
      <c r="B18" s="69">
        <f>SUM(B11:B17)</f>
        <v>77369591</v>
      </c>
      <c r="C18" s="69">
        <f>SUM(C11:C17)</f>
        <v>0</v>
      </c>
      <c r="D18" s="70">
        <f aca="true" t="shared" si="1" ref="D18:Z18">SUM(D11:D17)</f>
        <v>38728893890</v>
      </c>
      <c r="E18" s="71">
        <f t="shared" si="1"/>
        <v>39353270056</v>
      </c>
      <c r="F18" s="71">
        <f t="shared" si="1"/>
        <v>3127473423</v>
      </c>
      <c r="G18" s="71">
        <f t="shared" si="1"/>
        <v>3501509708</v>
      </c>
      <c r="H18" s="71">
        <f t="shared" si="1"/>
        <v>2533590581</v>
      </c>
      <c r="I18" s="71">
        <f t="shared" si="1"/>
        <v>9162573712</v>
      </c>
      <c r="J18" s="71">
        <f t="shared" si="1"/>
        <v>3350472158</v>
      </c>
      <c r="K18" s="71">
        <f t="shared" si="1"/>
        <v>0</v>
      </c>
      <c r="L18" s="71">
        <f t="shared" si="1"/>
        <v>2949884633</v>
      </c>
      <c r="M18" s="71">
        <f t="shared" si="1"/>
        <v>6300356791</v>
      </c>
      <c r="N18" s="71">
        <f t="shared" si="1"/>
        <v>2852576307</v>
      </c>
      <c r="O18" s="71">
        <f t="shared" si="1"/>
        <v>3783294619</v>
      </c>
      <c r="P18" s="71">
        <f t="shared" si="1"/>
        <v>1511398752</v>
      </c>
      <c r="Q18" s="71">
        <f t="shared" si="1"/>
        <v>8147269678</v>
      </c>
      <c r="R18" s="71">
        <f t="shared" si="1"/>
        <v>2464119403</v>
      </c>
      <c r="S18" s="71">
        <f t="shared" si="1"/>
        <v>2434062560</v>
      </c>
      <c r="T18" s="71">
        <f t="shared" si="1"/>
        <v>3517239415</v>
      </c>
      <c r="U18" s="71">
        <f t="shared" si="1"/>
        <v>8415421378</v>
      </c>
      <c r="V18" s="71">
        <f t="shared" si="1"/>
        <v>32025621559</v>
      </c>
      <c r="W18" s="71">
        <f t="shared" si="1"/>
        <v>39353270081</v>
      </c>
      <c r="X18" s="71">
        <f t="shared" si="1"/>
        <v>-7327648522</v>
      </c>
      <c r="Y18" s="66">
        <f>+IF(W18&lt;&gt;0,(X18/W18)*100,0)</f>
        <v>-18.62017694315531</v>
      </c>
      <c r="Z18" s="72">
        <f t="shared" si="1"/>
        <v>39353270056</v>
      </c>
    </row>
    <row r="19" spans="1:26" ht="12.75">
      <c r="A19" s="68" t="s">
        <v>42</v>
      </c>
      <c r="B19" s="73">
        <f>+B10-B18</f>
        <v>-163674095</v>
      </c>
      <c r="C19" s="73">
        <f>+C10-C18</f>
        <v>0</v>
      </c>
      <c r="D19" s="74">
        <f aca="true" t="shared" si="2" ref="D19:Z19">+D10-D18</f>
        <v>519614592</v>
      </c>
      <c r="E19" s="75">
        <f t="shared" si="2"/>
        <v>277497265</v>
      </c>
      <c r="F19" s="75">
        <f t="shared" si="2"/>
        <v>905519593</v>
      </c>
      <c r="G19" s="75">
        <f t="shared" si="2"/>
        <v>605163920</v>
      </c>
      <c r="H19" s="75">
        <f t="shared" si="2"/>
        <v>244186126</v>
      </c>
      <c r="I19" s="75">
        <f t="shared" si="2"/>
        <v>1754869639</v>
      </c>
      <c r="J19" s="75">
        <f t="shared" si="2"/>
        <v>-949210932</v>
      </c>
      <c r="K19" s="75">
        <f t="shared" si="2"/>
        <v>0</v>
      </c>
      <c r="L19" s="75">
        <f t="shared" si="2"/>
        <v>978481388</v>
      </c>
      <c r="M19" s="75">
        <f t="shared" si="2"/>
        <v>29270456</v>
      </c>
      <c r="N19" s="75">
        <f t="shared" si="2"/>
        <v>-107627142</v>
      </c>
      <c r="O19" s="75">
        <f t="shared" si="2"/>
        <v>-1301961191</v>
      </c>
      <c r="P19" s="75">
        <f t="shared" si="2"/>
        <v>2717896698</v>
      </c>
      <c r="Q19" s="75">
        <f t="shared" si="2"/>
        <v>1308308365</v>
      </c>
      <c r="R19" s="75">
        <f t="shared" si="2"/>
        <v>73985072</v>
      </c>
      <c r="S19" s="75">
        <f t="shared" si="2"/>
        <v>-649646864</v>
      </c>
      <c r="T19" s="75">
        <f t="shared" si="2"/>
        <v>-348372556</v>
      </c>
      <c r="U19" s="75">
        <f t="shared" si="2"/>
        <v>-924034348</v>
      </c>
      <c r="V19" s="75">
        <f t="shared" si="2"/>
        <v>2168414112</v>
      </c>
      <c r="W19" s="75">
        <f>IF(E10=E18,0,W10-W18)</f>
        <v>277497233</v>
      </c>
      <c r="X19" s="75">
        <f t="shared" si="2"/>
        <v>1890916879</v>
      </c>
      <c r="Y19" s="76">
        <f>+IF(W19&lt;&gt;0,(X19/W19)*100,0)</f>
        <v>681.4182824662615</v>
      </c>
      <c r="Z19" s="77">
        <f t="shared" si="2"/>
        <v>277497265</v>
      </c>
    </row>
    <row r="20" spans="1:26" ht="20.25">
      <c r="A20" s="78" t="s">
        <v>43</v>
      </c>
      <c r="B20" s="79">
        <v>0</v>
      </c>
      <c r="C20" s="79">
        <v>0</v>
      </c>
      <c r="D20" s="80">
        <v>3494707480</v>
      </c>
      <c r="E20" s="81">
        <v>2822769447</v>
      </c>
      <c r="F20" s="81">
        <v>0</v>
      </c>
      <c r="G20" s="81">
        <v>0</v>
      </c>
      <c r="H20" s="81">
        <v>4495305</v>
      </c>
      <c r="I20" s="81">
        <v>4495305</v>
      </c>
      <c r="J20" s="81">
        <v>172248689</v>
      </c>
      <c r="K20" s="81">
        <v>0</v>
      </c>
      <c r="L20" s="81">
        <v>246147989</v>
      </c>
      <c r="M20" s="81">
        <v>418396678</v>
      </c>
      <c r="N20" s="81">
        <v>1044508</v>
      </c>
      <c r="O20" s="81">
        <v>161347855</v>
      </c>
      <c r="P20" s="81">
        <v>18026417</v>
      </c>
      <c r="Q20" s="81">
        <v>180418780</v>
      </c>
      <c r="R20" s="81">
        <v>0</v>
      </c>
      <c r="S20" s="81">
        <v>534574137</v>
      </c>
      <c r="T20" s="81">
        <v>105045777</v>
      </c>
      <c r="U20" s="81">
        <v>639619914</v>
      </c>
      <c r="V20" s="81">
        <v>1242930677</v>
      </c>
      <c r="W20" s="81">
        <v>2822769447</v>
      </c>
      <c r="X20" s="81">
        <v>-1579838770</v>
      </c>
      <c r="Y20" s="82">
        <v>-55.97</v>
      </c>
      <c r="Z20" s="83">
        <v>2822769447</v>
      </c>
    </row>
    <row r="21" spans="1:26" ht="41.25">
      <c r="A21" s="84" t="s">
        <v>92</v>
      </c>
      <c r="B21" s="85">
        <v>12000762</v>
      </c>
      <c r="C21" s="85">
        <v>0</v>
      </c>
      <c r="D21" s="86">
        <v>29000000</v>
      </c>
      <c r="E21" s="87">
        <v>29000000</v>
      </c>
      <c r="F21" s="87">
        <v>0</v>
      </c>
      <c r="G21" s="87">
        <v>12000762</v>
      </c>
      <c r="H21" s="87">
        <v>0</v>
      </c>
      <c r="I21" s="87">
        <v>12000762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212131</v>
      </c>
      <c r="P21" s="87">
        <v>0</v>
      </c>
      <c r="Q21" s="87">
        <v>212131</v>
      </c>
      <c r="R21" s="87">
        <v>490773</v>
      </c>
      <c r="S21" s="87">
        <v>0</v>
      </c>
      <c r="T21" s="87">
        <v>114587</v>
      </c>
      <c r="U21" s="87">
        <v>605360</v>
      </c>
      <c r="V21" s="87">
        <v>12818253</v>
      </c>
      <c r="W21" s="87">
        <v>29000000</v>
      </c>
      <c r="X21" s="87">
        <v>-16181747</v>
      </c>
      <c r="Y21" s="88">
        <v>-55.8</v>
      </c>
      <c r="Z21" s="89">
        <v>29000000</v>
      </c>
    </row>
    <row r="22" spans="1:26" ht="12.75">
      <c r="A22" s="90" t="s">
        <v>93</v>
      </c>
      <c r="B22" s="91">
        <f>SUM(B19:B21)</f>
        <v>-151673333</v>
      </c>
      <c r="C22" s="91">
        <f>SUM(C19:C21)</f>
        <v>0</v>
      </c>
      <c r="D22" s="92">
        <f aca="true" t="shared" si="3" ref="D22:Z22">SUM(D19:D21)</f>
        <v>4043322072</v>
      </c>
      <c r="E22" s="93">
        <f t="shared" si="3"/>
        <v>3129266712</v>
      </c>
      <c r="F22" s="93">
        <f t="shared" si="3"/>
        <v>905519593</v>
      </c>
      <c r="G22" s="93">
        <f t="shared" si="3"/>
        <v>617164682</v>
      </c>
      <c r="H22" s="93">
        <f t="shared" si="3"/>
        <v>248681431</v>
      </c>
      <c r="I22" s="93">
        <f t="shared" si="3"/>
        <v>1771365706</v>
      </c>
      <c r="J22" s="93">
        <f t="shared" si="3"/>
        <v>-776962243</v>
      </c>
      <c r="K22" s="93">
        <f t="shared" si="3"/>
        <v>0</v>
      </c>
      <c r="L22" s="93">
        <f t="shared" si="3"/>
        <v>1224629377</v>
      </c>
      <c r="M22" s="93">
        <f t="shared" si="3"/>
        <v>447667134</v>
      </c>
      <c r="N22" s="93">
        <f t="shared" si="3"/>
        <v>-106582634</v>
      </c>
      <c r="O22" s="93">
        <f t="shared" si="3"/>
        <v>-1140401205</v>
      </c>
      <c r="P22" s="93">
        <f t="shared" si="3"/>
        <v>2735923115</v>
      </c>
      <c r="Q22" s="93">
        <f t="shared" si="3"/>
        <v>1488939276</v>
      </c>
      <c r="R22" s="93">
        <f t="shared" si="3"/>
        <v>74475845</v>
      </c>
      <c r="S22" s="93">
        <f t="shared" si="3"/>
        <v>-115072727</v>
      </c>
      <c r="T22" s="93">
        <f t="shared" si="3"/>
        <v>-243212192</v>
      </c>
      <c r="U22" s="93">
        <f t="shared" si="3"/>
        <v>-283809074</v>
      </c>
      <c r="V22" s="93">
        <f t="shared" si="3"/>
        <v>3424163042</v>
      </c>
      <c r="W22" s="93">
        <f t="shared" si="3"/>
        <v>3129266680</v>
      </c>
      <c r="X22" s="93">
        <f t="shared" si="3"/>
        <v>294896362</v>
      </c>
      <c r="Y22" s="94">
        <f>+IF(W22&lt;&gt;0,(X22/W22)*100,0)</f>
        <v>9.423816892461208</v>
      </c>
      <c r="Z22" s="95">
        <f t="shared" si="3"/>
        <v>3129266712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-151673333</v>
      </c>
      <c r="C24" s="73">
        <f>SUM(C22:C23)</f>
        <v>0</v>
      </c>
      <c r="D24" s="74">
        <f aca="true" t="shared" si="4" ref="D24:Z24">SUM(D22:D23)</f>
        <v>4043322072</v>
      </c>
      <c r="E24" s="75">
        <f t="shared" si="4"/>
        <v>3129266712</v>
      </c>
      <c r="F24" s="75">
        <f t="shared" si="4"/>
        <v>905519593</v>
      </c>
      <c r="G24" s="75">
        <f t="shared" si="4"/>
        <v>617164682</v>
      </c>
      <c r="H24" s="75">
        <f t="shared" si="4"/>
        <v>248681431</v>
      </c>
      <c r="I24" s="75">
        <f t="shared" si="4"/>
        <v>1771365706</v>
      </c>
      <c r="J24" s="75">
        <f t="shared" si="4"/>
        <v>-776962243</v>
      </c>
      <c r="K24" s="75">
        <f t="shared" si="4"/>
        <v>0</v>
      </c>
      <c r="L24" s="75">
        <f t="shared" si="4"/>
        <v>1224629377</v>
      </c>
      <c r="M24" s="75">
        <f t="shared" si="4"/>
        <v>447667134</v>
      </c>
      <c r="N24" s="75">
        <f t="shared" si="4"/>
        <v>-106582634</v>
      </c>
      <c r="O24" s="75">
        <f t="shared" si="4"/>
        <v>-1140401205</v>
      </c>
      <c r="P24" s="75">
        <f t="shared" si="4"/>
        <v>2735923115</v>
      </c>
      <c r="Q24" s="75">
        <f t="shared" si="4"/>
        <v>1488939276</v>
      </c>
      <c r="R24" s="75">
        <f t="shared" si="4"/>
        <v>74475845</v>
      </c>
      <c r="S24" s="75">
        <f t="shared" si="4"/>
        <v>-115072727</v>
      </c>
      <c r="T24" s="75">
        <f t="shared" si="4"/>
        <v>-243212192</v>
      </c>
      <c r="U24" s="75">
        <f t="shared" si="4"/>
        <v>-283809074</v>
      </c>
      <c r="V24" s="75">
        <f t="shared" si="4"/>
        <v>3424163042</v>
      </c>
      <c r="W24" s="75">
        <f t="shared" si="4"/>
        <v>3129266680</v>
      </c>
      <c r="X24" s="75">
        <f t="shared" si="4"/>
        <v>294896362</v>
      </c>
      <c r="Y24" s="76">
        <f>+IF(W24&lt;&gt;0,(X24/W24)*100,0)</f>
        <v>9.423816892461208</v>
      </c>
      <c r="Z24" s="77">
        <f t="shared" si="4"/>
        <v>3129266712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-3185475</v>
      </c>
      <c r="C27" s="21">
        <v>0</v>
      </c>
      <c r="D27" s="103">
        <v>7854605000</v>
      </c>
      <c r="E27" s="104">
        <v>5551521081</v>
      </c>
      <c r="F27" s="104">
        <v>480285151</v>
      </c>
      <c r="G27" s="104">
        <v>321273282</v>
      </c>
      <c r="H27" s="104">
        <v>-199422869</v>
      </c>
      <c r="I27" s="104">
        <v>602135564</v>
      </c>
      <c r="J27" s="104">
        <v>253336157</v>
      </c>
      <c r="K27" s="104">
        <v>0</v>
      </c>
      <c r="L27" s="104">
        <v>369581864</v>
      </c>
      <c r="M27" s="104">
        <v>622918021</v>
      </c>
      <c r="N27" s="104">
        <v>277467619</v>
      </c>
      <c r="O27" s="104">
        <v>322536993</v>
      </c>
      <c r="P27" s="104">
        <v>130693234</v>
      </c>
      <c r="Q27" s="104">
        <v>730697846</v>
      </c>
      <c r="R27" s="104">
        <v>163297528</v>
      </c>
      <c r="S27" s="104">
        <v>337036914</v>
      </c>
      <c r="T27" s="104">
        <v>834822414</v>
      </c>
      <c r="U27" s="104">
        <v>1335156856</v>
      </c>
      <c r="V27" s="104">
        <v>3290908287</v>
      </c>
      <c r="W27" s="104">
        <v>5551521080</v>
      </c>
      <c r="X27" s="104">
        <v>-2260612793</v>
      </c>
      <c r="Y27" s="105">
        <v>-40.72</v>
      </c>
      <c r="Z27" s="106">
        <v>5551521081</v>
      </c>
    </row>
    <row r="28" spans="1:26" ht="12.75">
      <c r="A28" s="107" t="s">
        <v>47</v>
      </c>
      <c r="B28" s="18">
        <v>-32156</v>
      </c>
      <c r="C28" s="18">
        <v>0</v>
      </c>
      <c r="D28" s="58">
        <v>3494707000</v>
      </c>
      <c r="E28" s="59">
        <v>2822769004</v>
      </c>
      <c r="F28" s="59">
        <v>144423206</v>
      </c>
      <c r="G28" s="59">
        <v>124817347</v>
      </c>
      <c r="H28" s="59">
        <v>-109805369</v>
      </c>
      <c r="I28" s="59">
        <v>159435184</v>
      </c>
      <c r="J28" s="59">
        <v>142647014</v>
      </c>
      <c r="K28" s="59">
        <v>0</v>
      </c>
      <c r="L28" s="59">
        <v>152598624</v>
      </c>
      <c r="M28" s="59">
        <v>295245638</v>
      </c>
      <c r="N28" s="59">
        <v>71414330</v>
      </c>
      <c r="O28" s="59">
        <v>120194951</v>
      </c>
      <c r="P28" s="59">
        <v>110316310</v>
      </c>
      <c r="Q28" s="59">
        <v>301925591</v>
      </c>
      <c r="R28" s="59">
        <v>45428883</v>
      </c>
      <c r="S28" s="59">
        <v>200726166</v>
      </c>
      <c r="T28" s="59">
        <v>223114693</v>
      </c>
      <c r="U28" s="59">
        <v>469269742</v>
      </c>
      <c r="V28" s="59">
        <v>1225876155</v>
      </c>
      <c r="W28" s="59">
        <v>2822769004</v>
      </c>
      <c r="X28" s="59">
        <v>-1596892849</v>
      </c>
      <c r="Y28" s="60">
        <v>-56.57</v>
      </c>
      <c r="Z28" s="61">
        <v>2822769004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-4885485</v>
      </c>
      <c r="C30" s="18">
        <v>0</v>
      </c>
      <c r="D30" s="58">
        <v>1654597000</v>
      </c>
      <c r="E30" s="59">
        <v>92000000</v>
      </c>
      <c r="F30" s="59">
        <v>1784525</v>
      </c>
      <c r="G30" s="59">
        <v>10748949</v>
      </c>
      <c r="H30" s="59">
        <v>-1101743</v>
      </c>
      <c r="I30" s="59">
        <v>11431731</v>
      </c>
      <c r="J30" s="59">
        <v>11568604</v>
      </c>
      <c r="K30" s="59">
        <v>0</v>
      </c>
      <c r="L30" s="59">
        <v>-2735626</v>
      </c>
      <c r="M30" s="59">
        <v>8832978</v>
      </c>
      <c r="N30" s="59">
        <v>42424524</v>
      </c>
      <c r="O30" s="59">
        <v>108608831</v>
      </c>
      <c r="P30" s="59">
        <v>-113083906</v>
      </c>
      <c r="Q30" s="59">
        <v>37949449</v>
      </c>
      <c r="R30" s="59">
        <v>13872489</v>
      </c>
      <c r="S30" s="59">
        <v>38015491</v>
      </c>
      <c r="T30" s="59">
        <v>57759818</v>
      </c>
      <c r="U30" s="59">
        <v>109647798</v>
      </c>
      <c r="V30" s="59">
        <v>167861956</v>
      </c>
      <c r="W30" s="59">
        <v>92000000</v>
      </c>
      <c r="X30" s="59">
        <v>75861956</v>
      </c>
      <c r="Y30" s="60">
        <v>82.46</v>
      </c>
      <c r="Z30" s="61">
        <v>92000000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18575</v>
      </c>
      <c r="U31" s="59">
        <v>18575</v>
      </c>
      <c r="V31" s="59">
        <v>18575</v>
      </c>
      <c r="W31" s="59">
        <v>0</v>
      </c>
      <c r="X31" s="59">
        <v>18575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-4917641</v>
      </c>
      <c r="C32" s="21">
        <f>SUM(C28:C31)</f>
        <v>0</v>
      </c>
      <c r="D32" s="103">
        <f aca="true" t="shared" si="5" ref="D32:Z32">SUM(D28:D31)</f>
        <v>5149304000</v>
      </c>
      <c r="E32" s="104">
        <f t="shared" si="5"/>
        <v>2914769004</v>
      </c>
      <c r="F32" s="104">
        <f t="shared" si="5"/>
        <v>146207731</v>
      </c>
      <c r="G32" s="104">
        <f t="shared" si="5"/>
        <v>135566296</v>
      </c>
      <c r="H32" s="104">
        <f t="shared" si="5"/>
        <v>-110907112</v>
      </c>
      <c r="I32" s="104">
        <f t="shared" si="5"/>
        <v>170866915</v>
      </c>
      <c r="J32" s="104">
        <f t="shared" si="5"/>
        <v>154215618</v>
      </c>
      <c r="K32" s="104">
        <f t="shared" si="5"/>
        <v>0</v>
      </c>
      <c r="L32" s="104">
        <f t="shared" si="5"/>
        <v>149862998</v>
      </c>
      <c r="M32" s="104">
        <f t="shared" si="5"/>
        <v>304078616</v>
      </c>
      <c r="N32" s="104">
        <f t="shared" si="5"/>
        <v>113838854</v>
      </c>
      <c r="O32" s="104">
        <f t="shared" si="5"/>
        <v>228803782</v>
      </c>
      <c r="P32" s="104">
        <f t="shared" si="5"/>
        <v>-2767596</v>
      </c>
      <c r="Q32" s="104">
        <f t="shared" si="5"/>
        <v>339875040</v>
      </c>
      <c r="R32" s="104">
        <f t="shared" si="5"/>
        <v>59301372</v>
      </c>
      <c r="S32" s="104">
        <f t="shared" si="5"/>
        <v>238741657</v>
      </c>
      <c r="T32" s="104">
        <f t="shared" si="5"/>
        <v>280893086</v>
      </c>
      <c r="U32" s="104">
        <f t="shared" si="5"/>
        <v>578936115</v>
      </c>
      <c r="V32" s="104">
        <f t="shared" si="5"/>
        <v>1393756686</v>
      </c>
      <c r="W32" s="104">
        <f t="shared" si="5"/>
        <v>2914769004</v>
      </c>
      <c r="X32" s="104">
        <f t="shared" si="5"/>
        <v>-1521012318</v>
      </c>
      <c r="Y32" s="105">
        <f>+IF(W32&lt;&gt;0,(X32/W32)*100,0)</f>
        <v>-52.18294540365574</v>
      </c>
      <c r="Z32" s="106">
        <f t="shared" si="5"/>
        <v>2914769004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666697410</v>
      </c>
      <c r="C35" s="18">
        <v>0</v>
      </c>
      <c r="D35" s="58">
        <v>0</v>
      </c>
      <c r="E35" s="59">
        <v>0</v>
      </c>
      <c r="F35" s="59">
        <v>590564717</v>
      </c>
      <c r="G35" s="59">
        <v>807710157</v>
      </c>
      <c r="H35" s="59">
        <v>-1513259203</v>
      </c>
      <c r="I35" s="59">
        <v>-114984329</v>
      </c>
      <c r="J35" s="59">
        <v>-664251123</v>
      </c>
      <c r="K35" s="59">
        <v>0</v>
      </c>
      <c r="L35" s="59">
        <v>1260186162</v>
      </c>
      <c r="M35" s="59">
        <v>595935039</v>
      </c>
      <c r="N35" s="59">
        <v>-1005918308</v>
      </c>
      <c r="O35" s="59">
        <v>-226448522</v>
      </c>
      <c r="P35" s="59">
        <v>1126222389</v>
      </c>
      <c r="Q35" s="59">
        <v>-106144441</v>
      </c>
      <c r="R35" s="59">
        <v>943483043</v>
      </c>
      <c r="S35" s="59">
        <v>-1400449408</v>
      </c>
      <c r="T35" s="59">
        <v>-787402145</v>
      </c>
      <c r="U35" s="59">
        <v>-1244368510</v>
      </c>
      <c r="V35" s="59">
        <v>-869562241</v>
      </c>
      <c r="W35" s="59">
        <v>0</v>
      </c>
      <c r="X35" s="59">
        <v>-869562241</v>
      </c>
      <c r="Y35" s="60">
        <v>0</v>
      </c>
      <c r="Z35" s="61">
        <v>0</v>
      </c>
    </row>
    <row r="36" spans="1:26" ht="12.75">
      <c r="A36" s="57" t="s">
        <v>53</v>
      </c>
      <c r="B36" s="18">
        <v>-174167340</v>
      </c>
      <c r="C36" s="18">
        <v>0</v>
      </c>
      <c r="D36" s="58">
        <v>7854605000</v>
      </c>
      <c r="E36" s="59">
        <v>5551521081</v>
      </c>
      <c r="F36" s="59">
        <v>248421243</v>
      </c>
      <c r="G36" s="59">
        <v>205995560</v>
      </c>
      <c r="H36" s="59">
        <v>-378083949</v>
      </c>
      <c r="I36" s="59">
        <v>76332854</v>
      </c>
      <c r="J36" s="59">
        <v>44826452</v>
      </c>
      <c r="K36" s="59">
        <v>0</v>
      </c>
      <c r="L36" s="59">
        <v>138015237</v>
      </c>
      <c r="M36" s="59">
        <v>182841689</v>
      </c>
      <c r="N36" s="59">
        <v>95119239</v>
      </c>
      <c r="O36" s="59">
        <v>68973643</v>
      </c>
      <c r="P36" s="59">
        <v>-88929222</v>
      </c>
      <c r="Q36" s="59">
        <v>75163660</v>
      </c>
      <c r="R36" s="59">
        <v>-12784556</v>
      </c>
      <c r="S36" s="59">
        <v>154091471</v>
      </c>
      <c r="T36" s="59">
        <v>678995275</v>
      </c>
      <c r="U36" s="59">
        <v>820302190</v>
      </c>
      <c r="V36" s="59">
        <v>1154640393</v>
      </c>
      <c r="W36" s="59">
        <v>5551521080</v>
      </c>
      <c r="X36" s="59">
        <v>-4396880687</v>
      </c>
      <c r="Y36" s="60">
        <v>-79.2</v>
      </c>
      <c r="Z36" s="61">
        <v>5551521081</v>
      </c>
    </row>
    <row r="37" spans="1:26" ht="12.75">
      <c r="A37" s="57" t="s">
        <v>54</v>
      </c>
      <c r="B37" s="18">
        <v>482575477</v>
      </c>
      <c r="C37" s="18">
        <v>0</v>
      </c>
      <c r="D37" s="58">
        <v>0</v>
      </c>
      <c r="E37" s="59">
        <v>0</v>
      </c>
      <c r="F37" s="59">
        <v>-50389345</v>
      </c>
      <c r="G37" s="59">
        <v>413780642</v>
      </c>
      <c r="H37" s="59">
        <v>-2123399122</v>
      </c>
      <c r="I37" s="59">
        <v>-1760007825</v>
      </c>
      <c r="J37" s="59">
        <v>175805362</v>
      </c>
      <c r="K37" s="59">
        <v>0</v>
      </c>
      <c r="L37" s="59">
        <v>206913015</v>
      </c>
      <c r="M37" s="59">
        <v>382718377</v>
      </c>
      <c r="N37" s="59">
        <v>-784220990</v>
      </c>
      <c r="O37" s="59">
        <v>1004132955</v>
      </c>
      <c r="P37" s="59">
        <v>-1685561543</v>
      </c>
      <c r="Q37" s="59">
        <v>-1465649578</v>
      </c>
      <c r="R37" s="59">
        <v>867623610</v>
      </c>
      <c r="S37" s="59">
        <v>-1121829850</v>
      </c>
      <c r="T37" s="59">
        <v>550249933</v>
      </c>
      <c r="U37" s="59">
        <v>296043693</v>
      </c>
      <c r="V37" s="59">
        <v>-2546895333</v>
      </c>
      <c r="W37" s="59">
        <v>0</v>
      </c>
      <c r="X37" s="59">
        <v>-2546895333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-16144422</v>
      </c>
      <c r="G38" s="59">
        <v>-17239830</v>
      </c>
      <c r="H38" s="59">
        <v>-16625537</v>
      </c>
      <c r="I38" s="59">
        <v>-50009789</v>
      </c>
      <c r="J38" s="59">
        <v>-18267946</v>
      </c>
      <c r="K38" s="59">
        <v>0</v>
      </c>
      <c r="L38" s="59">
        <v>-33341071</v>
      </c>
      <c r="M38" s="59">
        <v>-51609017</v>
      </c>
      <c r="N38" s="59">
        <v>-19995555</v>
      </c>
      <c r="O38" s="59">
        <v>-21206719</v>
      </c>
      <c r="P38" s="59">
        <v>-7387225</v>
      </c>
      <c r="Q38" s="59">
        <v>-48589499</v>
      </c>
      <c r="R38" s="59">
        <v>-11401038</v>
      </c>
      <c r="S38" s="59">
        <v>-9455438</v>
      </c>
      <c r="T38" s="59">
        <v>-413624815</v>
      </c>
      <c r="U38" s="59">
        <v>-434481291</v>
      </c>
      <c r="V38" s="59">
        <v>-584689596</v>
      </c>
      <c r="W38" s="59">
        <v>0</v>
      </c>
      <c r="X38" s="59">
        <v>-584689596</v>
      </c>
      <c r="Y38" s="60">
        <v>0</v>
      </c>
      <c r="Z38" s="61">
        <v>0</v>
      </c>
    </row>
    <row r="39" spans="1:26" ht="12.75">
      <c r="A39" s="57" t="s">
        <v>56</v>
      </c>
      <c r="B39" s="18">
        <v>12138078</v>
      </c>
      <c r="C39" s="18">
        <v>0</v>
      </c>
      <c r="D39" s="58">
        <v>7854605000</v>
      </c>
      <c r="E39" s="59">
        <v>5551521077</v>
      </c>
      <c r="F39" s="59">
        <v>0</v>
      </c>
      <c r="G39" s="59">
        <v>142</v>
      </c>
      <c r="H39" s="59">
        <v>0</v>
      </c>
      <c r="I39" s="59">
        <v>142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-5681265</v>
      </c>
      <c r="Q39" s="59">
        <v>-5681265</v>
      </c>
      <c r="R39" s="59">
        <v>0</v>
      </c>
      <c r="S39" s="59">
        <v>0</v>
      </c>
      <c r="T39" s="59">
        <v>-1819923</v>
      </c>
      <c r="U39" s="59">
        <v>-1819923</v>
      </c>
      <c r="V39" s="59">
        <v>-7501046</v>
      </c>
      <c r="W39" s="59">
        <v>5551521077</v>
      </c>
      <c r="X39" s="59">
        <v>-5559022123</v>
      </c>
      <c r="Y39" s="60">
        <v>-100.14</v>
      </c>
      <c r="Z39" s="61">
        <v>5551521077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-42319392</v>
      </c>
      <c r="C42" s="18">
        <v>0</v>
      </c>
      <c r="D42" s="58">
        <v>-34769476757</v>
      </c>
      <c r="E42" s="59">
        <v>-35162491079</v>
      </c>
      <c r="F42" s="59">
        <v>-2889356062</v>
      </c>
      <c r="G42" s="59">
        <v>-3318233410</v>
      </c>
      <c r="H42" s="59">
        <v>-2071046495</v>
      </c>
      <c r="I42" s="59">
        <v>-8278635967</v>
      </c>
      <c r="J42" s="59">
        <v>-3035533831</v>
      </c>
      <c r="K42" s="59">
        <v>0</v>
      </c>
      <c r="L42" s="59">
        <v>-2640751597</v>
      </c>
      <c r="M42" s="59">
        <v>-5676285428</v>
      </c>
      <c r="N42" s="59">
        <v>-2704727498</v>
      </c>
      <c r="O42" s="59">
        <v>-2822631787</v>
      </c>
      <c r="P42" s="59">
        <v>-1971269198</v>
      </c>
      <c r="Q42" s="59">
        <v>-7498628483</v>
      </c>
      <c r="R42" s="59">
        <v>-2241510280</v>
      </c>
      <c r="S42" s="59">
        <v>-2229314239</v>
      </c>
      <c r="T42" s="59">
        <v>-3271218935</v>
      </c>
      <c r="U42" s="59">
        <v>-7742043454</v>
      </c>
      <c r="V42" s="59">
        <v>-29195593332</v>
      </c>
      <c r="W42" s="59">
        <v>-35162491098</v>
      </c>
      <c r="X42" s="59">
        <v>5966897766</v>
      </c>
      <c r="Y42" s="60">
        <v>-16.97</v>
      </c>
      <c r="Z42" s="61">
        <v>-35162491079</v>
      </c>
    </row>
    <row r="43" spans="1:26" ht="12.75">
      <c r="A43" s="57" t="s">
        <v>59</v>
      </c>
      <c r="B43" s="18">
        <v>-1</v>
      </c>
      <c r="C43" s="18">
        <v>0</v>
      </c>
      <c r="D43" s="58">
        <v>1</v>
      </c>
      <c r="E43" s="59">
        <v>1</v>
      </c>
      <c r="F43" s="59">
        <v>18185854</v>
      </c>
      <c r="G43" s="59">
        <v>-66934739</v>
      </c>
      <c r="H43" s="59">
        <v>33141583</v>
      </c>
      <c r="I43" s="59">
        <v>-15607302</v>
      </c>
      <c r="J43" s="59">
        <v>28505247</v>
      </c>
      <c r="K43" s="59">
        <v>-12897945</v>
      </c>
      <c r="L43" s="59">
        <v>24611731</v>
      </c>
      <c r="M43" s="59">
        <v>40219033</v>
      </c>
      <c r="N43" s="59">
        <v>-38488181</v>
      </c>
      <c r="O43" s="59">
        <v>94862161</v>
      </c>
      <c r="P43" s="59">
        <v>-68277525</v>
      </c>
      <c r="Q43" s="59">
        <v>-11903545</v>
      </c>
      <c r="R43" s="59">
        <v>-27332060</v>
      </c>
      <c r="S43" s="59">
        <v>8139069</v>
      </c>
      <c r="T43" s="59">
        <v>-33241124</v>
      </c>
      <c r="U43" s="59">
        <v>-52434115</v>
      </c>
      <c r="V43" s="59">
        <v>-39725929</v>
      </c>
      <c r="W43" s="59">
        <v>1</v>
      </c>
      <c r="X43" s="59">
        <v>-39725930</v>
      </c>
      <c r="Y43" s="60">
        <v>-3972593000</v>
      </c>
      <c r="Z43" s="61">
        <v>1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55923856</v>
      </c>
      <c r="G44" s="59">
        <v>-25700641</v>
      </c>
      <c r="H44" s="59">
        <v>-24706676</v>
      </c>
      <c r="I44" s="59">
        <v>5516539</v>
      </c>
      <c r="J44" s="59">
        <v>44310939</v>
      </c>
      <c r="K44" s="59">
        <v>-49827478</v>
      </c>
      <c r="L44" s="59">
        <v>-51915130</v>
      </c>
      <c r="M44" s="59">
        <v>-57431669</v>
      </c>
      <c r="N44" s="59">
        <v>50584214</v>
      </c>
      <c r="O44" s="59">
        <v>12691275</v>
      </c>
      <c r="P44" s="59">
        <v>-12626863</v>
      </c>
      <c r="Q44" s="59">
        <v>50648626</v>
      </c>
      <c r="R44" s="59">
        <v>-1536468</v>
      </c>
      <c r="S44" s="59">
        <v>4195011</v>
      </c>
      <c r="T44" s="59">
        <v>-4694447</v>
      </c>
      <c r="U44" s="59">
        <v>-2035904</v>
      </c>
      <c r="V44" s="59">
        <v>-3302408</v>
      </c>
      <c r="W44" s="59">
        <v>0</v>
      </c>
      <c r="X44" s="59">
        <v>-3302408</v>
      </c>
      <c r="Y44" s="60">
        <v>0</v>
      </c>
      <c r="Z44" s="61">
        <v>0</v>
      </c>
    </row>
    <row r="45" spans="1:26" ht="12.75">
      <c r="A45" s="68" t="s">
        <v>61</v>
      </c>
      <c r="B45" s="21">
        <v>-42319393</v>
      </c>
      <c r="C45" s="21">
        <v>0</v>
      </c>
      <c r="D45" s="103">
        <v>-34769476756</v>
      </c>
      <c r="E45" s="104">
        <v>-35162491078</v>
      </c>
      <c r="F45" s="104">
        <v>-2815246352</v>
      </c>
      <c r="G45" s="104">
        <f>+F45+G42+G43+G44+G83</f>
        <v>-6226115142</v>
      </c>
      <c r="H45" s="104">
        <f>+G45+H42+H43+H44+H83</f>
        <v>-8288726730</v>
      </c>
      <c r="I45" s="104">
        <f>+H45</f>
        <v>-8288726730</v>
      </c>
      <c r="J45" s="104">
        <f>+H45+J42+J43+J44+J83</f>
        <v>-11251444375</v>
      </c>
      <c r="K45" s="104">
        <f>+J45+K42+K43+K44+K83</f>
        <v>-11314169798</v>
      </c>
      <c r="L45" s="104">
        <f>+K45+L42+L43+L44+L83</f>
        <v>-13982224794</v>
      </c>
      <c r="M45" s="104">
        <f>+L45</f>
        <v>-13982224794</v>
      </c>
      <c r="N45" s="104">
        <f>+L45+N42+N43+N44+N83</f>
        <v>-16674856259</v>
      </c>
      <c r="O45" s="104">
        <f>+N45+O42+O43+O44+O83</f>
        <v>-19389934610</v>
      </c>
      <c r="P45" s="104">
        <f>+O45+P42+P43+P44+P83</f>
        <v>-21442108196</v>
      </c>
      <c r="Q45" s="104">
        <f>+P45</f>
        <v>-21442108196</v>
      </c>
      <c r="R45" s="104">
        <f>+P45+R42+R43+R44+R83</f>
        <v>-23712487004</v>
      </c>
      <c r="S45" s="104">
        <f>+R45+S42+S43+S44+S83</f>
        <v>-25929467163</v>
      </c>
      <c r="T45" s="104">
        <f>+S45+T42+T43+T44+T83</f>
        <v>-29238621669</v>
      </c>
      <c r="U45" s="104">
        <f>+T45</f>
        <v>-29238621669</v>
      </c>
      <c r="V45" s="104">
        <f>+U45</f>
        <v>-29238621669</v>
      </c>
      <c r="W45" s="104">
        <f>+W83+W42+W43+W44</f>
        <v>-35162491097</v>
      </c>
      <c r="X45" s="104">
        <f>+V45-W45</f>
        <v>5923869428</v>
      </c>
      <c r="Y45" s="105">
        <f>+IF(W45&lt;&gt;0,+(X45/W45)*100,0)</f>
        <v>-16.847126705722548</v>
      </c>
      <c r="Z45" s="106">
        <v>-35162491078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-75100256</v>
      </c>
      <c r="C68" s="18">
        <v>0</v>
      </c>
      <c r="D68" s="19">
        <v>8200000000</v>
      </c>
      <c r="E68" s="20">
        <v>8325950000</v>
      </c>
      <c r="F68" s="20">
        <v>715271611</v>
      </c>
      <c r="G68" s="20">
        <v>673080133</v>
      </c>
      <c r="H68" s="20">
        <v>1340122578</v>
      </c>
      <c r="I68" s="20">
        <v>2728474322</v>
      </c>
      <c r="J68" s="20">
        <v>697001068</v>
      </c>
      <c r="K68" s="20">
        <v>0</v>
      </c>
      <c r="L68" s="20">
        <v>606342262</v>
      </c>
      <c r="M68" s="20">
        <v>1303343330</v>
      </c>
      <c r="N68" s="20">
        <v>693818596</v>
      </c>
      <c r="O68" s="20">
        <v>693926031</v>
      </c>
      <c r="P68" s="20">
        <v>714469397</v>
      </c>
      <c r="Q68" s="20">
        <v>2102214024</v>
      </c>
      <c r="R68" s="20">
        <v>737985247</v>
      </c>
      <c r="S68" s="20">
        <v>635377169</v>
      </c>
      <c r="T68" s="20">
        <v>637046219</v>
      </c>
      <c r="U68" s="20">
        <v>2010408635</v>
      </c>
      <c r="V68" s="20">
        <v>8144440311</v>
      </c>
      <c r="W68" s="20">
        <v>8325950000</v>
      </c>
      <c r="X68" s="20">
        <v>0</v>
      </c>
      <c r="Y68" s="19">
        <v>0</v>
      </c>
      <c r="Z68" s="22">
        <v>8325950000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14572306150</v>
      </c>
      <c r="E70" s="20">
        <v>14572306150</v>
      </c>
      <c r="F70" s="20">
        <v>1245537675</v>
      </c>
      <c r="G70" s="20">
        <v>1207106298</v>
      </c>
      <c r="H70" s="20">
        <v>1528649447</v>
      </c>
      <c r="I70" s="20">
        <v>3981293420</v>
      </c>
      <c r="J70" s="20">
        <v>837955905</v>
      </c>
      <c r="K70" s="20">
        <v>0</v>
      </c>
      <c r="L70" s="20">
        <v>1093961220</v>
      </c>
      <c r="M70" s="20">
        <v>1931917125</v>
      </c>
      <c r="N70" s="20">
        <v>1135106368</v>
      </c>
      <c r="O70" s="20">
        <v>1085299961</v>
      </c>
      <c r="P70" s="20">
        <v>1202348061</v>
      </c>
      <c r="Q70" s="20">
        <v>3422754390</v>
      </c>
      <c r="R70" s="20">
        <v>1173188578</v>
      </c>
      <c r="S70" s="20">
        <v>922008171</v>
      </c>
      <c r="T70" s="20">
        <v>1022079143</v>
      </c>
      <c r="U70" s="20">
        <v>3117275892</v>
      </c>
      <c r="V70" s="20">
        <v>12453240827</v>
      </c>
      <c r="W70" s="20">
        <v>14572306150</v>
      </c>
      <c r="X70" s="20">
        <v>0</v>
      </c>
      <c r="Y70" s="19">
        <v>0</v>
      </c>
      <c r="Z70" s="22">
        <v>14572306150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5099036490</v>
      </c>
      <c r="E71" s="20">
        <v>5099036490</v>
      </c>
      <c r="F71" s="20">
        <v>402888830</v>
      </c>
      <c r="G71" s="20">
        <v>286501226</v>
      </c>
      <c r="H71" s="20">
        <v>405163084</v>
      </c>
      <c r="I71" s="20">
        <v>1094553140</v>
      </c>
      <c r="J71" s="20">
        <v>408880375</v>
      </c>
      <c r="K71" s="20">
        <v>0</v>
      </c>
      <c r="L71" s="20">
        <v>381717731</v>
      </c>
      <c r="M71" s="20">
        <v>790598106</v>
      </c>
      <c r="N71" s="20">
        <v>419792874</v>
      </c>
      <c r="O71" s="20">
        <v>404425647</v>
      </c>
      <c r="P71" s="20">
        <v>458309013</v>
      </c>
      <c r="Q71" s="20">
        <v>1282527534</v>
      </c>
      <c r="R71" s="20">
        <v>444271037</v>
      </c>
      <c r="S71" s="20">
        <v>439038967</v>
      </c>
      <c r="T71" s="20">
        <v>435596822</v>
      </c>
      <c r="U71" s="20">
        <v>1318906826</v>
      </c>
      <c r="V71" s="20">
        <v>4486585606</v>
      </c>
      <c r="W71" s="20">
        <v>5099036490</v>
      </c>
      <c r="X71" s="20">
        <v>0</v>
      </c>
      <c r="Y71" s="19">
        <v>0</v>
      </c>
      <c r="Z71" s="22">
        <v>5099036490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1243249900</v>
      </c>
      <c r="E72" s="20">
        <v>1243249900</v>
      </c>
      <c r="F72" s="20">
        <v>89870800</v>
      </c>
      <c r="G72" s="20">
        <v>67521716</v>
      </c>
      <c r="H72" s="20">
        <v>64487359</v>
      </c>
      <c r="I72" s="20">
        <v>221879875</v>
      </c>
      <c r="J72" s="20">
        <v>82824871</v>
      </c>
      <c r="K72" s="20">
        <v>0</v>
      </c>
      <c r="L72" s="20">
        <v>42723962</v>
      </c>
      <c r="M72" s="20">
        <v>125548833</v>
      </c>
      <c r="N72" s="20">
        <v>67157732</v>
      </c>
      <c r="O72" s="20">
        <v>110803013</v>
      </c>
      <c r="P72" s="20">
        <v>-1876384</v>
      </c>
      <c r="Q72" s="20">
        <v>176084361</v>
      </c>
      <c r="R72" s="20">
        <v>81542901</v>
      </c>
      <c r="S72" s="20">
        <v>68724822</v>
      </c>
      <c r="T72" s="20">
        <v>98456515</v>
      </c>
      <c r="U72" s="20">
        <v>248724238</v>
      </c>
      <c r="V72" s="20">
        <v>772237307</v>
      </c>
      <c r="W72" s="20">
        <v>1243249900</v>
      </c>
      <c r="X72" s="20">
        <v>0</v>
      </c>
      <c r="Y72" s="19">
        <v>0</v>
      </c>
      <c r="Z72" s="22">
        <v>1243249900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837184200</v>
      </c>
      <c r="E73" s="20">
        <v>837184200</v>
      </c>
      <c r="F73" s="20">
        <v>59090073</v>
      </c>
      <c r="G73" s="20">
        <v>67388303</v>
      </c>
      <c r="H73" s="20">
        <v>63827476</v>
      </c>
      <c r="I73" s="20">
        <v>190305852</v>
      </c>
      <c r="J73" s="20">
        <v>60802223</v>
      </c>
      <c r="K73" s="20">
        <v>0</v>
      </c>
      <c r="L73" s="20">
        <v>78337647</v>
      </c>
      <c r="M73" s="20">
        <v>139139870</v>
      </c>
      <c r="N73" s="20">
        <v>58792965</v>
      </c>
      <c r="O73" s="20">
        <v>54870046</v>
      </c>
      <c r="P73" s="20">
        <v>73361857</v>
      </c>
      <c r="Q73" s="20">
        <v>187024868</v>
      </c>
      <c r="R73" s="20">
        <v>57663259</v>
      </c>
      <c r="S73" s="20">
        <v>56137562</v>
      </c>
      <c r="T73" s="20">
        <v>57892448</v>
      </c>
      <c r="U73" s="20">
        <v>171693269</v>
      </c>
      <c r="V73" s="20">
        <v>688163859</v>
      </c>
      <c r="W73" s="20">
        <v>837184200</v>
      </c>
      <c r="X73" s="20">
        <v>0</v>
      </c>
      <c r="Y73" s="19">
        <v>0</v>
      </c>
      <c r="Z73" s="22">
        <v>837184200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69827</v>
      </c>
      <c r="C75" s="27">
        <v>0</v>
      </c>
      <c r="D75" s="28">
        <v>501569260</v>
      </c>
      <c r="E75" s="29">
        <v>501569260</v>
      </c>
      <c r="F75" s="29">
        <v>52919372</v>
      </c>
      <c r="G75" s="29">
        <v>672791560</v>
      </c>
      <c r="H75" s="29">
        <v>-627600224</v>
      </c>
      <c r="I75" s="29">
        <v>98110708</v>
      </c>
      <c r="J75" s="29">
        <v>53931029</v>
      </c>
      <c r="K75" s="29">
        <v>0</v>
      </c>
      <c r="L75" s="29">
        <v>122976127</v>
      </c>
      <c r="M75" s="29">
        <v>176907156</v>
      </c>
      <c r="N75" s="29">
        <v>50417782</v>
      </c>
      <c r="O75" s="29">
        <v>56349003</v>
      </c>
      <c r="P75" s="29">
        <v>43753719</v>
      </c>
      <c r="Q75" s="29">
        <v>150520504</v>
      </c>
      <c r="R75" s="29">
        <v>-6802057</v>
      </c>
      <c r="S75" s="29">
        <v>-580955707</v>
      </c>
      <c r="T75" s="29">
        <v>602121084</v>
      </c>
      <c r="U75" s="29">
        <v>14363320</v>
      </c>
      <c r="V75" s="29">
        <v>439901688</v>
      </c>
      <c r="W75" s="29">
        <v>501569260</v>
      </c>
      <c r="X75" s="29">
        <v>0</v>
      </c>
      <c r="Y75" s="28">
        <v>0</v>
      </c>
      <c r="Z75" s="30">
        <v>501569260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9542010643</v>
      </c>
      <c r="C5" s="18">
        <v>0</v>
      </c>
      <c r="D5" s="58">
        <v>9916684794</v>
      </c>
      <c r="E5" s="59">
        <v>9897154096</v>
      </c>
      <c r="F5" s="59">
        <v>763885388</v>
      </c>
      <c r="G5" s="59">
        <v>918249100</v>
      </c>
      <c r="H5" s="59">
        <v>798495057</v>
      </c>
      <c r="I5" s="59">
        <v>2480629545</v>
      </c>
      <c r="J5" s="59">
        <v>856356741</v>
      </c>
      <c r="K5" s="59">
        <v>858004328</v>
      </c>
      <c r="L5" s="59">
        <v>828049934</v>
      </c>
      <c r="M5" s="59">
        <v>2542411003</v>
      </c>
      <c r="N5" s="59">
        <v>888720411</v>
      </c>
      <c r="O5" s="59">
        <v>821834141</v>
      </c>
      <c r="P5" s="59">
        <v>763726298</v>
      </c>
      <c r="Q5" s="59">
        <v>2474280850</v>
      </c>
      <c r="R5" s="59">
        <v>859198506</v>
      </c>
      <c r="S5" s="59">
        <v>890224463</v>
      </c>
      <c r="T5" s="59">
        <v>758120516</v>
      </c>
      <c r="U5" s="59">
        <v>2507543485</v>
      </c>
      <c r="V5" s="59">
        <v>10004864883</v>
      </c>
      <c r="W5" s="59">
        <v>9897154106</v>
      </c>
      <c r="X5" s="59">
        <v>107710777</v>
      </c>
      <c r="Y5" s="60">
        <v>1.09</v>
      </c>
      <c r="Z5" s="61">
        <v>9897154096</v>
      </c>
    </row>
    <row r="6" spans="1:26" ht="12.75">
      <c r="A6" s="57" t="s">
        <v>32</v>
      </c>
      <c r="B6" s="18">
        <v>18929233450</v>
      </c>
      <c r="C6" s="18">
        <v>0</v>
      </c>
      <c r="D6" s="58">
        <v>19690195518</v>
      </c>
      <c r="E6" s="59">
        <v>19705479627</v>
      </c>
      <c r="F6" s="59">
        <v>1726494398</v>
      </c>
      <c r="G6" s="59">
        <v>1848259658</v>
      </c>
      <c r="H6" s="59">
        <v>1661714869</v>
      </c>
      <c r="I6" s="59">
        <v>5236468925</v>
      </c>
      <c r="J6" s="59">
        <v>1710205485</v>
      </c>
      <c r="K6" s="59">
        <v>1710864291</v>
      </c>
      <c r="L6" s="59">
        <v>1543415858</v>
      </c>
      <c r="M6" s="59">
        <v>4964485634</v>
      </c>
      <c r="N6" s="59">
        <v>1765390325</v>
      </c>
      <c r="O6" s="59">
        <v>1589096205</v>
      </c>
      <c r="P6" s="59">
        <v>1815738395</v>
      </c>
      <c r="Q6" s="59">
        <v>5170224925</v>
      </c>
      <c r="R6" s="59">
        <v>1606392540</v>
      </c>
      <c r="S6" s="59">
        <v>1633795036</v>
      </c>
      <c r="T6" s="59">
        <v>1483068313</v>
      </c>
      <c r="U6" s="59">
        <v>4723255889</v>
      </c>
      <c r="V6" s="59">
        <v>20094435373</v>
      </c>
      <c r="W6" s="59">
        <v>19705479638</v>
      </c>
      <c r="X6" s="59">
        <v>388955735</v>
      </c>
      <c r="Y6" s="60">
        <v>1.97</v>
      </c>
      <c r="Z6" s="61">
        <v>19705479627</v>
      </c>
    </row>
    <row r="7" spans="1:26" ht="12.75">
      <c r="A7" s="57" t="s">
        <v>33</v>
      </c>
      <c r="B7" s="18">
        <v>1136550270</v>
      </c>
      <c r="C7" s="18">
        <v>0</v>
      </c>
      <c r="D7" s="58">
        <v>919395420</v>
      </c>
      <c r="E7" s="59">
        <v>926333779</v>
      </c>
      <c r="F7" s="59">
        <v>109677906</v>
      </c>
      <c r="G7" s="59">
        <v>105548913</v>
      </c>
      <c r="H7" s="59">
        <v>101926746</v>
      </c>
      <c r="I7" s="59">
        <v>317153565</v>
      </c>
      <c r="J7" s="59">
        <v>105782745</v>
      </c>
      <c r="K7" s="59">
        <v>80990762</v>
      </c>
      <c r="L7" s="59">
        <v>93996813</v>
      </c>
      <c r="M7" s="59">
        <v>280770320</v>
      </c>
      <c r="N7" s="59">
        <v>161004599</v>
      </c>
      <c r="O7" s="59">
        <v>106438485</v>
      </c>
      <c r="P7" s="59">
        <v>94948473</v>
      </c>
      <c r="Q7" s="59">
        <v>362391557</v>
      </c>
      <c r="R7" s="59">
        <v>139120819</v>
      </c>
      <c r="S7" s="59">
        <v>103025712</v>
      </c>
      <c r="T7" s="59">
        <v>99221382</v>
      </c>
      <c r="U7" s="59">
        <v>341367913</v>
      </c>
      <c r="V7" s="59">
        <v>1301683355</v>
      </c>
      <c r="W7" s="59">
        <v>926333780</v>
      </c>
      <c r="X7" s="59">
        <v>375349575</v>
      </c>
      <c r="Y7" s="60">
        <v>40.52</v>
      </c>
      <c r="Z7" s="61">
        <v>926333779</v>
      </c>
    </row>
    <row r="8" spans="1:26" ht="12.75">
      <c r="A8" s="57" t="s">
        <v>34</v>
      </c>
      <c r="B8" s="18">
        <v>4487357114</v>
      </c>
      <c r="C8" s="18">
        <v>0</v>
      </c>
      <c r="D8" s="58">
        <v>4806082214</v>
      </c>
      <c r="E8" s="59">
        <v>5290814466</v>
      </c>
      <c r="F8" s="59">
        <v>1239556349</v>
      </c>
      <c r="G8" s="59">
        <v>95261561</v>
      </c>
      <c r="H8" s="59">
        <v>148332217</v>
      </c>
      <c r="I8" s="59">
        <v>1483150127</v>
      </c>
      <c r="J8" s="59">
        <v>168091362</v>
      </c>
      <c r="K8" s="59">
        <v>159318316</v>
      </c>
      <c r="L8" s="59">
        <v>1089697207</v>
      </c>
      <c r="M8" s="59">
        <v>1417106885</v>
      </c>
      <c r="N8" s="59">
        <v>116935124</v>
      </c>
      <c r="O8" s="59">
        <v>226083963</v>
      </c>
      <c r="P8" s="59">
        <v>908135490</v>
      </c>
      <c r="Q8" s="59">
        <v>1251154577</v>
      </c>
      <c r="R8" s="59">
        <v>149552020</v>
      </c>
      <c r="S8" s="59">
        <v>153977221</v>
      </c>
      <c r="T8" s="59">
        <v>23686127</v>
      </c>
      <c r="U8" s="59">
        <v>327215368</v>
      </c>
      <c r="V8" s="59">
        <v>4478626957</v>
      </c>
      <c r="W8" s="59">
        <v>5290814466</v>
      </c>
      <c r="X8" s="59">
        <v>-812187509</v>
      </c>
      <c r="Y8" s="60">
        <v>-15.35</v>
      </c>
      <c r="Z8" s="61">
        <v>5290814466</v>
      </c>
    </row>
    <row r="9" spans="1:26" ht="12.75">
      <c r="A9" s="57" t="s">
        <v>35</v>
      </c>
      <c r="B9" s="18">
        <v>6180396078</v>
      </c>
      <c r="C9" s="18">
        <v>0</v>
      </c>
      <c r="D9" s="58">
        <v>5762184448</v>
      </c>
      <c r="E9" s="59">
        <v>5528706113</v>
      </c>
      <c r="F9" s="59">
        <v>217429530</v>
      </c>
      <c r="G9" s="59">
        <v>1165913659</v>
      </c>
      <c r="H9" s="59">
        <v>371873545</v>
      </c>
      <c r="I9" s="59">
        <v>1755216734</v>
      </c>
      <c r="J9" s="59">
        <v>344917618</v>
      </c>
      <c r="K9" s="59">
        <v>296629345</v>
      </c>
      <c r="L9" s="59">
        <v>1145609307</v>
      </c>
      <c r="M9" s="59">
        <v>1787156270</v>
      </c>
      <c r="N9" s="59">
        <v>334952819</v>
      </c>
      <c r="O9" s="59">
        <v>306694556</v>
      </c>
      <c r="P9" s="59">
        <v>1147740015</v>
      </c>
      <c r="Q9" s="59">
        <v>1789387390</v>
      </c>
      <c r="R9" s="59">
        <v>116964325</v>
      </c>
      <c r="S9" s="59">
        <v>300387514</v>
      </c>
      <c r="T9" s="59">
        <v>284540359</v>
      </c>
      <c r="U9" s="59">
        <v>701892198</v>
      </c>
      <c r="V9" s="59">
        <v>6033652592</v>
      </c>
      <c r="W9" s="59">
        <v>5528706056</v>
      </c>
      <c r="X9" s="59">
        <v>504946536</v>
      </c>
      <c r="Y9" s="60">
        <v>9.13</v>
      </c>
      <c r="Z9" s="61">
        <v>5528706113</v>
      </c>
    </row>
    <row r="10" spans="1:26" ht="20.25">
      <c r="A10" s="62" t="s">
        <v>90</v>
      </c>
      <c r="B10" s="63">
        <f>SUM(B5:B9)</f>
        <v>40275547555</v>
      </c>
      <c r="C10" s="63">
        <f>SUM(C5:C9)</f>
        <v>0</v>
      </c>
      <c r="D10" s="64">
        <f aca="true" t="shared" si="0" ref="D10:Z10">SUM(D5:D9)</f>
        <v>41094542394</v>
      </c>
      <c r="E10" s="65">
        <f t="shared" si="0"/>
        <v>41348488081</v>
      </c>
      <c r="F10" s="65">
        <f t="shared" si="0"/>
        <v>4057043571</v>
      </c>
      <c r="G10" s="65">
        <f t="shared" si="0"/>
        <v>4133232891</v>
      </c>
      <c r="H10" s="65">
        <f t="shared" si="0"/>
        <v>3082342434</v>
      </c>
      <c r="I10" s="65">
        <f t="shared" si="0"/>
        <v>11272618896</v>
      </c>
      <c r="J10" s="65">
        <f t="shared" si="0"/>
        <v>3185353951</v>
      </c>
      <c r="K10" s="65">
        <f t="shared" si="0"/>
        <v>3105807042</v>
      </c>
      <c r="L10" s="65">
        <f t="shared" si="0"/>
        <v>4700769119</v>
      </c>
      <c r="M10" s="65">
        <f t="shared" si="0"/>
        <v>10991930112</v>
      </c>
      <c r="N10" s="65">
        <f t="shared" si="0"/>
        <v>3267003278</v>
      </c>
      <c r="O10" s="65">
        <f t="shared" si="0"/>
        <v>3050147350</v>
      </c>
      <c r="P10" s="65">
        <f t="shared" si="0"/>
        <v>4730288671</v>
      </c>
      <c r="Q10" s="65">
        <f t="shared" si="0"/>
        <v>11047439299</v>
      </c>
      <c r="R10" s="65">
        <f t="shared" si="0"/>
        <v>2871228210</v>
      </c>
      <c r="S10" s="65">
        <f t="shared" si="0"/>
        <v>3081409946</v>
      </c>
      <c r="T10" s="65">
        <f t="shared" si="0"/>
        <v>2648636697</v>
      </c>
      <c r="U10" s="65">
        <f t="shared" si="0"/>
        <v>8601274853</v>
      </c>
      <c r="V10" s="65">
        <f t="shared" si="0"/>
        <v>41913263160</v>
      </c>
      <c r="W10" s="65">
        <f t="shared" si="0"/>
        <v>41348488046</v>
      </c>
      <c r="X10" s="65">
        <f t="shared" si="0"/>
        <v>564775114</v>
      </c>
      <c r="Y10" s="66">
        <f>+IF(W10&lt;&gt;0,(X10/W10)*100,0)</f>
        <v>1.3658906061370137</v>
      </c>
      <c r="Z10" s="67">
        <f t="shared" si="0"/>
        <v>41348488081</v>
      </c>
    </row>
    <row r="11" spans="1:26" ht="12.75">
      <c r="A11" s="57" t="s">
        <v>36</v>
      </c>
      <c r="B11" s="18">
        <v>12413817648</v>
      </c>
      <c r="C11" s="18">
        <v>0</v>
      </c>
      <c r="D11" s="58">
        <v>13908777362</v>
      </c>
      <c r="E11" s="59">
        <v>14035202406</v>
      </c>
      <c r="F11" s="59">
        <v>916336256</v>
      </c>
      <c r="G11" s="59">
        <v>972507812</v>
      </c>
      <c r="H11" s="59">
        <v>1004107691</v>
      </c>
      <c r="I11" s="59">
        <v>2892951759</v>
      </c>
      <c r="J11" s="59">
        <v>1007727392</v>
      </c>
      <c r="K11" s="59">
        <v>1568059810</v>
      </c>
      <c r="L11" s="59">
        <v>1026367005</v>
      </c>
      <c r="M11" s="59">
        <v>3602154207</v>
      </c>
      <c r="N11" s="59">
        <v>1051498976</v>
      </c>
      <c r="O11" s="59">
        <v>1073183699</v>
      </c>
      <c r="P11" s="59">
        <v>1065092268</v>
      </c>
      <c r="Q11" s="59">
        <v>3189774943</v>
      </c>
      <c r="R11" s="59">
        <v>1080606093</v>
      </c>
      <c r="S11" s="59">
        <v>1075625765</v>
      </c>
      <c r="T11" s="59">
        <v>1062123950</v>
      </c>
      <c r="U11" s="59">
        <v>3218355808</v>
      </c>
      <c r="V11" s="59">
        <v>12903236717</v>
      </c>
      <c r="W11" s="59">
        <v>14035202111</v>
      </c>
      <c r="X11" s="59">
        <v>-1131965394</v>
      </c>
      <c r="Y11" s="60">
        <v>-8.07</v>
      </c>
      <c r="Z11" s="61">
        <v>14035202406</v>
      </c>
    </row>
    <row r="12" spans="1:26" ht="12.75">
      <c r="A12" s="57" t="s">
        <v>37</v>
      </c>
      <c r="B12" s="18">
        <v>161296697</v>
      </c>
      <c r="C12" s="18">
        <v>0</v>
      </c>
      <c r="D12" s="58">
        <v>179818080</v>
      </c>
      <c r="E12" s="59">
        <v>179818080</v>
      </c>
      <c r="F12" s="59">
        <v>13368024</v>
      </c>
      <c r="G12" s="59">
        <v>13547931</v>
      </c>
      <c r="H12" s="59">
        <v>13480281</v>
      </c>
      <c r="I12" s="59">
        <v>40396236</v>
      </c>
      <c r="J12" s="59">
        <v>13607097</v>
      </c>
      <c r="K12" s="59">
        <v>13594908</v>
      </c>
      <c r="L12" s="59">
        <v>13670171</v>
      </c>
      <c r="M12" s="59">
        <v>40872176</v>
      </c>
      <c r="N12" s="59">
        <v>13163778</v>
      </c>
      <c r="O12" s="59">
        <v>13532083</v>
      </c>
      <c r="P12" s="59">
        <v>13574572</v>
      </c>
      <c r="Q12" s="59">
        <v>40270433</v>
      </c>
      <c r="R12" s="59">
        <v>13406956</v>
      </c>
      <c r="S12" s="59">
        <v>13536399</v>
      </c>
      <c r="T12" s="59">
        <v>19061623</v>
      </c>
      <c r="U12" s="59">
        <v>46004978</v>
      </c>
      <c r="V12" s="59">
        <v>167543823</v>
      </c>
      <c r="W12" s="59">
        <v>179818109</v>
      </c>
      <c r="X12" s="59">
        <v>-12274286</v>
      </c>
      <c r="Y12" s="60">
        <v>-6.83</v>
      </c>
      <c r="Z12" s="61">
        <v>179818080</v>
      </c>
    </row>
    <row r="13" spans="1:26" ht="12.75">
      <c r="A13" s="57" t="s">
        <v>91</v>
      </c>
      <c r="B13" s="18">
        <v>2886134631</v>
      </c>
      <c r="C13" s="18">
        <v>0</v>
      </c>
      <c r="D13" s="58">
        <v>3065249821</v>
      </c>
      <c r="E13" s="59">
        <v>3229704892</v>
      </c>
      <c r="F13" s="59">
        <v>247375659</v>
      </c>
      <c r="G13" s="59">
        <v>246103922</v>
      </c>
      <c r="H13" s="59">
        <v>246634308</v>
      </c>
      <c r="I13" s="59">
        <v>740113889</v>
      </c>
      <c r="J13" s="59">
        <v>249436439</v>
      </c>
      <c r="K13" s="59">
        <v>247457501</v>
      </c>
      <c r="L13" s="59">
        <v>248107143</v>
      </c>
      <c r="M13" s="59">
        <v>745001083</v>
      </c>
      <c r="N13" s="59">
        <v>248658707</v>
      </c>
      <c r="O13" s="59">
        <v>250507640</v>
      </c>
      <c r="P13" s="59">
        <v>249762360</v>
      </c>
      <c r="Q13" s="59">
        <v>748928707</v>
      </c>
      <c r="R13" s="59">
        <v>257127445</v>
      </c>
      <c r="S13" s="59">
        <v>258245463</v>
      </c>
      <c r="T13" s="59">
        <v>255470953</v>
      </c>
      <c r="U13" s="59">
        <v>770843861</v>
      </c>
      <c r="V13" s="59">
        <v>3004887540</v>
      </c>
      <c r="W13" s="59">
        <v>3229705489</v>
      </c>
      <c r="X13" s="59">
        <v>-224817949</v>
      </c>
      <c r="Y13" s="60">
        <v>-6.96</v>
      </c>
      <c r="Z13" s="61">
        <v>3229704892</v>
      </c>
    </row>
    <row r="14" spans="1:26" ht="12.75">
      <c r="A14" s="57" t="s">
        <v>38</v>
      </c>
      <c r="B14" s="18">
        <v>788634577</v>
      </c>
      <c r="C14" s="18">
        <v>0</v>
      </c>
      <c r="D14" s="58">
        <v>790755887</v>
      </c>
      <c r="E14" s="59">
        <v>800815730</v>
      </c>
      <c r="F14" s="59">
        <v>63409957</v>
      </c>
      <c r="G14" s="59">
        <v>63669067</v>
      </c>
      <c r="H14" s="59">
        <v>63423805</v>
      </c>
      <c r="I14" s="59">
        <v>190502829</v>
      </c>
      <c r="J14" s="59">
        <v>63424732</v>
      </c>
      <c r="K14" s="59">
        <v>66138241</v>
      </c>
      <c r="L14" s="59">
        <v>63425625</v>
      </c>
      <c r="M14" s="59">
        <v>192988598</v>
      </c>
      <c r="N14" s="59">
        <v>63428822</v>
      </c>
      <c r="O14" s="59">
        <v>63452014</v>
      </c>
      <c r="P14" s="59">
        <v>63420630</v>
      </c>
      <c r="Q14" s="59">
        <v>190301466</v>
      </c>
      <c r="R14" s="59">
        <v>63420259</v>
      </c>
      <c r="S14" s="59">
        <v>63421678</v>
      </c>
      <c r="T14" s="59">
        <v>65170737</v>
      </c>
      <c r="U14" s="59">
        <v>192012674</v>
      </c>
      <c r="V14" s="59">
        <v>765805567</v>
      </c>
      <c r="W14" s="59">
        <v>800815724</v>
      </c>
      <c r="X14" s="59">
        <v>-35010157</v>
      </c>
      <c r="Y14" s="60">
        <v>-4.37</v>
      </c>
      <c r="Z14" s="61">
        <v>800815730</v>
      </c>
    </row>
    <row r="15" spans="1:26" ht="12.75">
      <c r="A15" s="57" t="s">
        <v>39</v>
      </c>
      <c r="B15" s="18">
        <v>9992303813</v>
      </c>
      <c r="C15" s="18">
        <v>0</v>
      </c>
      <c r="D15" s="58">
        <v>11746243296</v>
      </c>
      <c r="E15" s="59">
        <v>11232492006</v>
      </c>
      <c r="F15" s="59">
        <v>109239107</v>
      </c>
      <c r="G15" s="59">
        <v>1384070706</v>
      </c>
      <c r="H15" s="59">
        <v>1313819711</v>
      </c>
      <c r="I15" s="59">
        <v>2807129524</v>
      </c>
      <c r="J15" s="59">
        <v>865924689</v>
      </c>
      <c r="K15" s="59">
        <v>863754820</v>
      </c>
      <c r="L15" s="59">
        <v>860276202</v>
      </c>
      <c r="M15" s="59">
        <v>2589955711</v>
      </c>
      <c r="N15" s="59">
        <v>764595694</v>
      </c>
      <c r="O15" s="59">
        <v>845428829</v>
      </c>
      <c r="P15" s="59">
        <v>810821126</v>
      </c>
      <c r="Q15" s="59">
        <v>2420845649</v>
      </c>
      <c r="R15" s="59">
        <v>761987877</v>
      </c>
      <c r="S15" s="59">
        <v>664091057</v>
      </c>
      <c r="T15" s="59">
        <v>1905164836</v>
      </c>
      <c r="U15" s="59">
        <v>3331243770</v>
      </c>
      <c r="V15" s="59">
        <v>11149174654</v>
      </c>
      <c r="W15" s="59">
        <v>11232491417</v>
      </c>
      <c r="X15" s="59">
        <v>-83316763</v>
      </c>
      <c r="Y15" s="60">
        <v>-0.74</v>
      </c>
      <c r="Z15" s="61">
        <v>11232492006</v>
      </c>
    </row>
    <row r="16" spans="1:26" ht="12.75">
      <c r="A16" s="57" t="s">
        <v>34</v>
      </c>
      <c r="B16" s="18">
        <v>336816381</v>
      </c>
      <c r="C16" s="18">
        <v>0</v>
      </c>
      <c r="D16" s="58">
        <v>374859553</v>
      </c>
      <c r="E16" s="59">
        <v>520810987</v>
      </c>
      <c r="F16" s="59">
        <v>3283593</v>
      </c>
      <c r="G16" s="59">
        <v>25255757</v>
      </c>
      <c r="H16" s="59">
        <v>68052202</v>
      </c>
      <c r="I16" s="59">
        <v>96591552</v>
      </c>
      <c r="J16" s="59">
        <v>45845280</v>
      </c>
      <c r="K16" s="59">
        <v>20695605</v>
      </c>
      <c r="L16" s="59">
        <v>21251340</v>
      </c>
      <c r="M16" s="59">
        <v>87792225</v>
      </c>
      <c r="N16" s="59">
        <v>20393958</v>
      </c>
      <c r="O16" s="59">
        <v>18540665</v>
      </c>
      <c r="P16" s="59">
        <v>31731232</v>
      </c>
      <c r="Q16" s="59">
        <v>70665855</v>
      </c>
      <c r="R16" s="59">
        <v>18402290</v>
      </c>
      <c r="S16" s="59">
        <v>4948806</v>
      </c>
      <c r="T16" s="59">
        <v>98369607</v>
      </c>
      <c r="U16" s="59">
        <v>121720703</v>
      </c>
      <c r="V16" s="59">
        <v>376770335</v>
      </c>
      <c r="W16" s="59">
        <v>520811004</v>
      </c>
      <c r="X16" s="59">
        <v>-144040669</v>
      </c>
      <c r="Y16" s="60">
        <v>-27.66</v>
      </c>
      <c r="Z16" s="61">
        <v>520810987</v>
      </c>
    </row>
    <row r="17" spans="1:26" ht="12.75">
      <c r="A17" s="57" t="s">
        <v>40</v>
      </c>
      <c r="B17" s="18">
        <v>9585333929</v>
      </c>
      <c r="C17" s="18">
        <v>0</v>
      </c>
      <c r="D17" s="58">
        <v>12033539561</v>
      </c>
      <c r="E17" s="59">
        <v>11848323365</v>
      </c>
      <c r="F17" s="59">
        <v>423116899</v>
      </c>
      <c r="G17" s="59">
        <v>763245700</v>
      </c>
      <c r="H17" s="59">
        <v>880655440</v>
      </c>
      <c r="I17" s="59">
        <v>2067018039</v>
      </c>
      <c r="J17" s="59">
        <v>918234336</v>
      </c>
      <c r="K17" s="59">
        <v>937712059</v>
      </c>
      <c r="L17" s="59">
        <v>954161083</v>
      </c>
      <c r="M17" s="59">
        <v>2810107478</v>
      </c>
      <c r="N17" s="59">
        <v>707809073</v>
      </c>
      <c r="O17" s="59">
        <v>941409596</v>
      </c>
      <c r="P17" s="59">
        <v>1040375602</v>
      </c>
      <c r="Q17" s="59">
        <v>2689594271</v>
      </c>
      <c r="R17" s="59">
        <v>752280748</v>
      </c>
      <c r="S17" s="59">
        <v>1057327450</v>
      </c>
      <c r="T17" s="59">
        <v>1529857534</v>
      </c>
      <c r="U17" s="59">
        <v>3339465732</v>
      </c>
      <c r="V17" s="59">
        <v>10906185520</v>
      </c>
      <c r="W17" s="59">
        <v>11848324447</v>
      </c>
      <c r="X17" s="59">
        <v>-942138927</v>
      </c>
      <c r="Y17" s="60">
        <v>-7.95</v>
      </c>
      <c r="Z17" s="61">
        <v>11848323365</v>
      </c>
    </row>
    <row r="18" spans="1:26" ht="12.75">
      <c r="A18" s="68" t="s">
        <v>41</v>
      </c>
      <c r="B18" s="69">
        <f>SUM(B11:B17)</f>
        <v>36164337676</v>
      </c>
      <c r="C18" s="69">
        <f>SUM(C11:C17)</f>
        <v>0</v>
      </c>
      <c r="D18" s="70">
        <f aca="true" t="shared" si="1" ref="D18:Z18">SUM(D11:D17)</f>
        <v>42099243560</v>
      </c>
      <c r="E18" s="71">
        <f t="shared" si="1"/>
        <v>41847167466</v>
      </c>
      <c r="F18" s="71">
        <f t="shared" si="1"/>
        <v>1776129495</v>
      </c>
      <c r="G18" s="71">
        <f t="shared" si="1"/>
        <v>3468400895</v>
      </c>
      <c r="H18" s="71">
        <f t="shared" si="1"/>
        <v>3590173438</v>
      </c>
      <c r="I18" s="71">
        <f t="shared" si="1"/>
        <v>8834703828</v>
      </c>
      <c r="J18" s="71">
        <f t="shared" si="1"/>
        <v>3164199965</v>
      </c>
      <c r="K18" s="71">
        <f t="shared" si="1"/>
        <v>3717412944</v>
      </c>
      <c r="L18" s="71">
        <f t="shared" si="1"/>
        <v>3187258569</v>
      </c>
      <c r="M18" s="71">
        <f t="shared" si="1"/>
        <v>10068871478</v>
      </c>
      <c r="N18" s="71">
        <f t="shared" si="1"/>
        <v>2869549008</v>
      </c>
      <c r="O18" s="71">
        <f t="shared" si="1"/>
        <v>3206054526</v>
      </c>
      <c r="P18" s="71">
        <f t="shared" si="1"/>
        <v>3274777790</v>
      </c>
      <c r="Q18" s="71">
        <f t="shared" si="1"/>
        <v>9350381324</v>
      </c>
      <c r="R18" s="71">
        <f t="shared" si="1"/>
        <v>2947231668</v>
      </c>
      <c r="S18" s="71">
        <f t="shared" si="1"/>
        <v>3137196618</v>
      </c>
      <c r="T18" s="71">
        <f t="shared" si="1"/>
        <v>4935219240</v>
      </c>
      <c r="U18" s="71">
        <f t="shared" si="1"/>
        <v>11019647526</v>
      </c>
      <c r="V18" s="71">
        <f t="shared" si="1"/>
        <v>39273604156</v>
      </c>
      <c r="W18" s="71">
        <f t="shared" si="1"/>
        <v>41847168301</v>
      </c>
      <c r="X18" s="71">
        <f t="shared" si="1"/>
        <v>-2573564145</v>
      </c>
      <c r="Y18" s="66">
        <f>+IF(W18&lt;&gt;0,(X18/W18)*100,0)</f>
        <v>-6.149912286749641</v>
      </c>
      <c r="Z18" s="72">
        <f t="shared" si="1"/>
        <v>41847167466</v>
      </c>
    </row>
    <row r="19" spans="1:26" ht="12.75">
      <c r="A19" s="68" t="s">
        <v>42</v>
      </c>
      <c r="B19" s="73">
        <f>+B10-B18</f>
        <v>4111209879</v>
      </c>
      <c r="C19" s="73">
        <f>+C10-C18</f>
        <v>0</v>
      </c>
      <c r="D19" s="74">
        <f aca="true" t="shared" si="2" ref="D19:Z19">+D10-D18</f>
        <v>-1004701166</v>
      </c>
      <c r="E19" s="75">
        <f t="shared" si="2"/>
        <v>-498679385</v>
      </c>
      <c r="F19" s="75">
        <f t="shared" si="2"/>
        <v>2280914076</v>
      </c>
      <c r="G19" s="75">
        <f t="shared" si="2"/>
        <v>664831996</v>
      </c>
      <c r="H19" s="75">
        <f t="shared" si="2"/>
        <v>-507831004</v>
      </c>
      <c r="I19" s="75">
        <f t="shared" si="2"/>
        <v>2437915068</v>
      </c>
      <c r="J19" s="75">
        <f t="shared" si="2"/>
        <v>21153986</v>
      </c>
      <c r="K19" s="75">
        <f t="shared" si="2"/>
        <v>-611605902</v>
      </c>
      <c r="L19" s="75">
        <f t="shared" si="2"/>
        <v>1513510550</v>
      </c>
      <c r="M19" s="75">
        <f t="shared" si="2"/>
        <v>923058634</v>
      </c>
      <c r="N19" s="75">
        <f t="shared" si="2"/>
        <v>397454270</v>
      </c>
      <c r="O19" s="75">
        <f t="shared" si="2"/>
        <v>-155907176</v>
      </c>
      <c r="P19" s="75">
        <f t="shared" si="2"/>
        <v>1455510881</v>
      </c>
      <c r="Q19" s="75">
        <f t="shared" si="2"/>
        <v>1697057975</v>
      </c>
      <c r="R19" s="75">
        <f t="shared" si="2"/>
        <v>-76003458</v>
      </c>
      <c r="S19" s="75">
        <f t="shared" si="2"/>
        <v>-55786672</v>
      </c>
      <c r="T19" s="75">
        <f t="shared" si="2"/>
        <v>-2286582543</v>
      </c>
      <c r="U19" s="75">
        <f t="shared" si="2"/>
        <v>-2418372673</v>
      </c>
      <c r="V19" s="75">
        <f t="shared" si="2"/>
        <v>2639659004</v>
      </c>
      <c r="W19" s="75">
        <f>IF(E10=E18,0,W10-W18)</f>
        <v>-498680255</v>
      </c>
      <c r="X19" s="75">
        <f t="shared" si="2"/>
        <v>3138339259</v>
      </c>
      <c r="Y19" s="76">
        <f>+IF(W19&lt;&gt;0,(X19/W19)*100,0)</f>
        <v>-629.328959294769</v>
      </c>
      <c r="Z19" s="77">
        <f t="shared" si="2"/>
        <v>-498679385</v>
      </c>
    </row>
    <row r="20" spans="1:26" ht="20.25">
      <c r="A20" s="78" t="s">
        <v>43</v>
      </c>
      <c r="B20" s="79">
        <v>2078059827</v>
      </c>
      <c r="C20" s="79">
        <v>0</v>
      </c>
      <c r="D20" s="80">
        <v>2211385423</v>
      </c>
      <c r="E20" s="81">
        <v>2356435677</v>
      </c>
      <c r="F20" s="81">
        <v>-4587885</v>
      </c>
      <c r="G20" s="81">
        <v>63356651</v>
      </c>
      <c r="H20" s="81">
        <v>64564176</v>
      </c>
      <c r="I20" s="81">
        <v>123332942</v>
      </c>
      <c r="J20" s="81">
        <v>149820030</v>
      </c>
      <c r="K20" s="81">
        <v>107471730</v>
      </c>
      <c r="L20" s="81">
        <v>220046746</v>
      </c>
      <c r="M20" s="81">
        <v>477338506</v>
      </c>
      <c r="N20" s="81">
        <v>264122489</v>
      </c>
      <c r="O20" s="81">
        <v>164194251</v>
      </c>
      <c r="P20" s="81">
        <v>214737403</v>
      </c>
      <c r="Q20" s="81">
        <v>643054143</v>
      </c>
      <c r="R20" s="81">
        <v>132177050</v>
      </c>
      <c r="S20" s="81">
        <v>62198848</v>
      </c>
      <c r="T20" s="81">
        <v>0</v>
      </c>
      <c r="U20" s="81">
        <v>194375898</v>
      </c>
      <c r="V20" s="81">
        <v>1438101489</v>
      </c>
      <c r="W20" s="81">
        <v>2356435677</v>
      </c>
      <c r="X20" s="81">
        <v>-918334188</v>
      </c>
      <c r="Y20" s="82">
        <v>-38.97</v>
      </c>
      <c r="Z20" s="83">
        <v>2356435677</v>
      </c>
    </row>
    <row r="21" spans="1:26" ht="41.25">
      <c r="A21" s="84" t="s">
        <v>92</v>
      </c>
      <c r="B21" s="85">
        <v>225755489</v>
      </c>
      <c r="C21" s="85">
        <v>0</v>
      </c>
      <c r="D21" s="86">
        <v>167615765</v>
      </c>
      <c r="E21" s="87">
        <v>157498336</v>
      </c>
      <c r="F21" s="87">
        <v>3653466</v>
      </c>
      <c r="G21" s="87">
        <v>20697847</v>
      </c>
      <c r="H21" s="87">
        <v>20452659</v>
      </c>
      <c r="I21" s="87">
        <v>44803972</v>
      </c>
      <c r="J21" s="87">
        <v>29238470</v>
      </c>
      <c r="K21" s="87">
        <v>25205759</v>
      </c>
      <c r="L21" s="87">
        <v>5956088</v>
      </c>
      <c r="M21" s="87">
        <v>60400317</v>
      </c>
      <c r="N21" s="87">
        <v>10063649</v>
      </c>
      <c r="O21" s="87">
        <v>11437540</v>
      </c>
      <c r="P21" s="87">
        <v>14281564</v>
      </c>
      <c r="Q21" s="87">
        <v>35782753</v>
      </c>
      <c r="R21" s="87">
        <v>27081277</v>
      </c>
      <c r="S21" s="87">
        <v>3344129</v>
      </c>
      <c r="T21" s="87">
        <v>16444081</v>
      </c>
      <c r="U21" s="87">
        <v>46869487</v>
      </c>
      <c r="V21" s="87">
        <v>187856529</v>
      </c>
      <c r="W21" s="87">
        <v>157498335</v>
      </c>
      <c r="X21" s="87">
        <v>30358194</v>
      </c>
      <c r="Y21" s="88">
        <v>19.28</v>
      </c>
      <c r="Z21" s="89">
        <v>157498336</v>
      </c>
    </row>
    <row r="22" spans="1:26" ht="12.75">
      <c r="A22" s="90" t="s">
        <v>93</v>
      </c>
      <c r="B22" s="91">
        <f>SUM(B19:B21)</f>
        <v>6415025195</v>
      </c>
      <c r="C22" s="91">
        <f>SUM(C19:C21)</f>
        <v>0</v>
      </c>
      <c r="D22" s="92">
        <f aca="true" t="shared" si="3" ref="D22:Z22">SUM(D19:D21)</f>
        <v>1374300022</v>
      </c>
      <c r="E22" s="93">
        <f t="shared" si="3"/>
        <v>2015254628</v>
      </c>
      <c r="F22" s="93">
        <f t="shared" si="3"/>
        <v>2279979657</v>
      </c>
      <c r="G22" s="93">
        <f t="shared" si="3"/>
        <v>748886494</v>
      </c>
      <c r="H22" s="93">
        <f t="shared" si="3"/>
        <v>-422814169</v>
      </c>
      <c r="I22" s="93">
        <f t="shared" si="3"/>
        <v>2606051982</v>
      </c>
      <c r="J22" s="93">
        <f t="shared" si="3"/>
        <v>200212486</v>
      </c>
      <c r="K22" s="93">
        <f t="shared" si="3"/>
        <v>-478928413</v>
      </c>
      <c r="L22" s="93">
        <f t="shared" si="3"/>
        <v>1739513384</v>
      </c>
      <c r="M22" s="93">
        <f t="shared" si="3"/>
        <v>1460797457</v>
      </c>
      <c r="N22" s="93">
        <f t="shared" si="3"/>
        <v>671640408</v>
      </c>
      <c r="O22" s="93">
        <f t="shared" si="3"/>
        <v>19724615</v>
      </c>
      <c r="P22" s="93">
        <f t="shared" si="3"/>
        <v>1684529848</v>
      </c>
      <c r="Q22" s="93">
        <f t="shared" si="3"/>
        <v>2375894871</v>
      </c>
      <c r="R22" s="93">
        <f t="shared" si="3"/>
        <v>83254869</v>
      </c>
      <c r="S22" s="93">
        <f t="shared" si="3"/>
        <v>9756305</v>
      </c>
      <c r="T22" s="93">
        <f t="shared" si="3"/>
        <v>-2270138462</v>
      </c>
      <c r="U22" s="93">
        <f t="shared" si="3"/>
        <v>-2177127288</v>
      </c>
      <c r="V22" s="93">
        <f t="shared" si="3"/>
        <v>4265617022</v>
      </c>
      <c r="W22" s="93">
        <f t="shared" si="3"/>
        <v>2015253757</v>
      </c>
      <c r="X22" s="93">
        <f t="shared" si="3"/>
        <v>2250363265</v>
      </c>
      <c r="Y22" s="94">
        <f>+IF(W22&lt;&gt;0,(X22/W22)*100,0)</f>
        <v>111.66649644906232</v>
      </c>
      <c r="Z22" s="95">
        <f t="shared" si="3"/>
        <v>2015254628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6415025195</v>
      </c>
      <c r="C24" s="73">
        <f>SUM(C22:C23)</f>
        <v>0</v>
      </c>
      <c r="D24" s="74">
        <f aca="true" t="shared" si="4" ref="D24:Z24">SUM(D22:D23)</f>
        <v>1374300022</v>
      </c>
      <c r="E24" s="75">
        <f t="shared" si="4"/>
        <v>2015254628</v>
      </c>
      <c r="F24" s="75">
        <f t="shared" si="4"/>
        <v>2279979657</v>
      </c>
      <c r="G24" s="75">
        <f t="shared" si="4"/>
        <v>748886494</v>
      </c>
      <c r="H24" s="75">
        <f t="shared" si="4"/>
        <v>-422814169</v>
      </c>
      <c r="I24" s="75">
        <f t="shared" si="4"/>
        <v>2606051982</v>
      </c>
      <c r="J24" s="75">
        <f t="shared" si="4"/>
        <v>200212486</v>
      </c>
      <c r="K24" s="75">
        <f t="shared" si="4"/>
        <v>-478928413</v>
      </c>
      <c r="L24" s="75">
        <f t="shared" si="4"/>
        <v>1739513384</v>
      </c>
      <c r="M24" s="75">
        <f t="shared" si="4"/>
        <v>1460797457</v>
      </c>
      <c r="N24" s="75">
        <f t="shared" si="4"/>
        <v>671640408</v>
      </c>
      <c r="O24" s="75">
        <f t="shared" si="4"/>
        <v>19724615</v>
      </c>
      <c r="P24" s="75">
        <f t="shared" si="4"/>
        <v>1684529848</v>
      </c>
      <c r="Q24" s="75">
        <f t="shared" si="4"/>
        <v>2375894871</v>
      </c>
      <c r="R24" s="75">
        <f t="shared" si="4"/>
        <v>83254869</v>
      </c>
      <c r="S24" s="75">
        <f t="shared" si="4"/>
        <v>9756305</v>
      </c>
      <c r="T24" s="75">
        <f t="shared" si="4"/>
        <v>-2270138462</v>
      </c>
      <c r="U24" s="75">
        <f t="shared" si="4"/>
        <v>-2177127288</v>
      </c>
      <c r="V24" s="75">
        <f t="shared" si="4"/>
        <v>4265617022</v>
      </c>
      <c r="W24" s="75">
        <f t="shared" si="4"/>
        <v>2015253757</v>
      </c>
      <c r="X24" s="75">
        <f t="shared" si="4"/>
        <v>2250363265</v>
      </c>
      <c r="Y24" s="76">
        <f>+IF(W24&lt;&gt;0,(X24/W24)*100,0)</f>
        <v>111.66649644906232</v>
      </c>
      <c r="Z24" s="77">
        <f t="shared" si="4"/>
        <v>2015254628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94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3493720938</v>
      </c>
      <c r="C27" s="21">
        <v>0</v>
      </c>
      <c r="D27" s="103">
        <v>8430911243</v>
      </c>
      <c r="E27" s="104">
        <v>6768405495</v>
      </c>
      <c r="F27" s="104">
        <v>-19613561</v>
      </c>
      <c r="G27" s="104">
        <v>3924971</v>
      </c>
      <c r="H27" s="104">
        <v>17207167</v>
      </c>
      <c r="I27" s="104">
        <v>1518577</v>
      </c>
      <c r="J27" s="104">
        <v>23138108</v>
      </c>
      <c r="K27" s="104">
        <v>65265888</v>
      </c>
      <c r="L27" s="104">
        <v>68326936</v>
      </c>
      <c r="M27" s="104">
        <v>156730932</v>
      </c>
      <c r="N27" s="104">
        <v>169927599</v>
      </c>
      <c r="O27" s="104">
        <v>102076323</v>
      </c>
      <c r="P27" s="104">
        <v>87985543</v>
      </c>
      <c r="Q27" s="104">
        <v>359989465</v>
      </c>
      <c r="R27" s="104">
        <v>252447671</v>
      </c>
      <c r="S27" s="104">
        <v>281104805</v>
      </c>
      <c r="T27" s="104">
        <v>247187475</v>
      </c>
      <c r="U27" s="104">
        <v>780739951</v>
      </c>
      <c r="V27" s="104">
        <v>1298978925</v>
      </c>
      <c r="W27" s="104">
        <v>6768405552</v>
      </c>
      <c r="X27" s="104">
        <v>-5469426627</v>
      </c>
      <c r="Y27" s="105">
        <v>-80.81</v>
      </c>
      <c r="Z27" s="106">
        <v>6768405495</v>
      </c>
    </row>
    <row r="28" spans="1:26" ht="12.75">
      <c r="A28" s="107" t="s">
        <v>47</v>
      </c>
      <c r="B28" s="18">
        <v>1048947538</v>
      </c>
      <c r="C28" s="18">
        <v>0</v>
      </c>
      <c r="D28" s="58">
        <v>2265085429</v>
      </c>
      <c r="E28" s="59">
        <v>2398573128</v>
      </c>
      <c r="F28" s="59">
        <v>-3224</v>
      </c>
      <c r="G28" s="59">
        <v>-3993</v>
      </c>
      <c r="H28" s="59">
        <v>103134</v>
      </c>
      <c r="I28" s="59">
        <v>95917</v>
      </c>
      <c r="J28" s="59">
        <v>739005</v>
      </c>
      <c r="K28" s="59">
        <v>283840</v>
      </c>
      <c r="L28" s="59">
        <v>3086611</v>
      </c>
      <c r="M28" s="59">
        <v>4109456</v>
      </c>
      <c r="N28" s="59">
        <v>8776335</v>
      </c>
      <c r="O28" s="59">
        <v>19857920</v>
      </c>
      <c r="P28" s="59">
        <v>2769513</v>
      </c>
      <c r="Q28" s="59">
        <v>31403768</v>
      </c>
      <c r="R28" s="59">
        <v>25308608</v>
      </c>
      <c r="S28" s="59">
        <v>81007645</v>
      </c>
      <c r="T28" s="59">
        <v>57489761</v>
      </c>
      <c r="U28" s="59">
        <v>163806014</v>
      </c>
      <c r="V28" s="59">
        <v>199415155</v>
      </c>
      <c r="W28" s="59">
        <v>2398573146</v>
      </c>
      <c r="X28" s="59">
        <v>-2199157991</v>
      </c>
      <c r="Y28" s="60">
        <v>-91.69</v>
      </c>
      <c r="Z28" s="61">
        <v>2398573128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1867483190</v>
      </c>
      <c r="C30" s="18">
        <v>0</v>
      </c>
      <c r="D30" s="58">
        <v>4917495090</v>
      </c>
      <c r="E30" s="59">
        <v>3263160166</v>
      </c>
      <c r="F30" s="59">
        <v>706215</v>
      </c>
      <c r="G30" s="59">
        <v>16036727</v>
      </c>
      <c r="H30" s="59">
        <v>16283283</v>
      </c>
      <c r="I30" s="59">
        <v>33026225</v>
      </c>
      <c r="J30" s="59">
        <v>15377086</v>
      </c>
      <c r="K30" s="59">
        <v>56747508</v>
      </c>
      <c r="L30" s="59">
        <v>56117258</v>
      </c>
      <c r="M30" s="59">
        <v>128241852</v>
      </c>
      <c r="N30" s="59">
        <v>132734110</v>
      </c>
      <c r="O30" s="59">
        <v>71660753</v>
      </c>
      <c r="P30" s="59">
        <v>78215248</v>
      </c>
      <c r="Q30" s="59">
        <v>282610111</v>
      </c>
      <c r="R30" s="59">
        <v>176417874</v>
      </c>
      <c r="S30" s="59">
        <v>132900431</v>
      </c>
      <c r="T30" s="59">
        <v>159940461</v>
      </c>
      <c r="U30" s="59">
        <v>469258766</v>
      </c>
      <c r="V30" s="59">
        <v>913136954</v>
      </c>
      <c r="W30" s="59">
        <v>3263160185</v>
      </c>
      <c r="X30" s="59">
        <v>-2350023231</v>
      </c>
      <c r="Y30" s="60">
        <v>-72.02</v>
      </c>
      <c r="Z30" s="61">
        <v>3263160166</v>
      </c>
    </row>
    <row r="31" spans="1:26" ht="12.75">
      <c r="A31" s="57" t="s">
        <v>49</v>
      </c>
      <c r="B31" s="18">
        <v>0</v>
      </c>
      <c r="C31" s="18">
        <v>0</v>
      </c>
      <c r="D31" s="58">
        <v>42479155</v>
      </c>
      <c r="E31" s="59">
        <v>62595690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1414518</v>
      </c>
      <c r="T31" s="59">
        <v>0</v>
      </c>
      <c r="U31" s="59">
        <v>1414518</v>
      </c>
      <c r="V31" s="59">
        <v>1414518</v>
      </c>
      <c r="W31" s="59">
        <v>62595695</v>
      </c>
      <c r="X31" s="59">
        <v>-61181177</v>
      </c>
      <c r="Y31" s="60">
        <v>-97.74</v>
      </c>
      <c r="Z31" s="61">
        <v>62595690</v>
      </c>
    </row>
    <row r="32" spans="1:26" ht="12.75">
      <c r="A32" s="68" t="s">
        <v>50</v>
      </c>
      <c r="B32" s="21">
        <f>SUM(B28:B31)</f>
        <v>2916430728</v>
      </c>
      <c r="C32" s="21">
        <f>SUM(C28:C31)</f>
        <v>0</v>
      </c>
      <c r="D32" s="103">
        <f aca="true" t="shared" si="5" ref="D32:Z32">SUM(D28:D31)</f>
        <v>7225059674</v>
      </c>
      <c r="E32" s="104">
        <f t="shared" si="5"/>
        <v>5724328984</v>
      </c>
      <c r="F32" s="104">
        <f t="shared" si="5"/>
        <v>702991</v>
      </c>
      <c r="G32" s="104">
        <f t="shared" si="5"/>
        <v>16032734</v>
      </c>
      <c r="H32" s="104">
        <f t="shared" si="5"/>
        <v>16386417</v>
      </c>
      <c r="I32" s="104">
        <f t="shared" si="5"/>
        <v>33122142</v>
      </c>
      <c r="J32" s="104">
        <f t="shared" si="5"/>
        <v>16116091</v>
      </c>
      <c r="K32" s="104">
        <f t="shared" si="5"/>
        <v>57031348</v>
      </c>
      <c r="L32" s="104">
        <f t="shared" si="5"/>
        <v>59203869</v>
      </c>
      <c r="M32" s="104">
        <f t="shared" si="5"/>
        <v>132351308</v>
      </c>
      <c r="N32" s="104">
        <f t="shared" si="5"/>
        <v>141510445</v>
      </c>
      <c r="O32" s="104">
        <f t="shared" si="5"/>
        <v>91518673</v>
      </c>
      <c r="P32" s="104">
        <f t="shared" si="5"/>
        <v>80984761</v>
      </c>
      <c r="Q32" s="104">
        <f t="shared" si="5"/>
        <v>314013879</v>
      </c>
      <c r="R32" s="104">
        <f t="shared" si="5"/>
        <v>201726482</v>
      </c>
      <c r="S32" s="104">
        <f t="shared" si="5"/>
        <v>215322594</v>
      </c>
      <c r="T32" s="104">
        <f t="shared" si="5"/>
        <v>217430222</v>
      </c>
      <c r="U32" s="104">
        <f t="shared" si="5"/>
        <v>634479298</v>
      </c>
      <c r="V32" s="104">
        <f t="shared" si="5"/>
        <v>1113966627</v>
      </c>
      <c r="W32" s="104">
        <f t="shared" si="5"/>
        <v>5724329026</v>
      </c>
      <c r="X32" s="104">
        <f t="shared" si="5"/>
        <v>-4610362399</v>
      </c>
      <c r="Y32" s="105">
        <f>+IF(W32&lt;&gt;0,(X32/W32)*100,0)</f>
        <v>-80.53978690008306</v>
      </c>
      <c r="Z32" s="106">
        <f t="shared" si="5"/>
        <v>5724328984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17848394183</v>
      </c>
      <c r="C35" s="18">
        <v>0</v>
      </c>
      <c r="D35" s="58">
        <v>18660158968</v>
      </c>
      <c r="E35" s="59">
        <v>18220879783</v>
      </c>
      <c r="F35" s="59">
        <v>-782358031</v>
      </c>
      <c r="G35" s="59">
        <v>262988249</v>
      </c>
      <c r="H35" s="59">
        <v>-170890337</v>
      </c>
      <c r="I35" s="59">
        <v>-690260119</v>
      </c>
      <c r="J35" s="59">
        <v>-175401606</v>
      </c>
      <c r="K35" s="59">
        <v>306593029</v>
      </c>
      <c r="L35" s="59">
        <v>-313837726</v>
      </c>
      <c r="M35" s="59">
        <v>-182646303</v>
      </c>
      <c r="N35" s="59">
        <v>540406712</v>
      </c>
      <c r="O35" s="59">
        <v>-650185</v>
      </c>
      <c r="P35" s="59">
        <v>107720360773</v>
      </c>
      <c r="Q35" s="59">
        <v>108260117300</v>
      </c>
      <c r="R35" s="59">
        <v>662506811</v>
      </c>
      <c r="S35" s="59">
        <v>141729531208</v>
      </c>
      <c r="T35" s="59">
        <v>232776021</v>
      </c>
      <c r="U35" s="59">
        <v>142624814040</v>
      </c>
      <c r="V35" s="59">
        <v>250012024918</v>
      </c>
      <c r="W35" s="59">
        <v>18220879783</v>
      </c>
      <c r="X35" s="59">
        <v>231791145135</v>
      </c>
      <c r="Y35" s="60">
        <v>1272.12</v>
      </c>
      <c r="Z35" s="61">
        <v>18220879783</v>
      </c>
    </row>
    <row r="36" spans="1:26" ht="12.75">
      <c r="A36" s="57" t="s">
        <v>53</v>
      </c>
      <c r="B36" s="18">
        <v>52765070238</v>
      </c>
      <c r="C36" s="18">
        <v>0</v>
      </c>
      <c r="D36" s="58">
        <v>62018109534</v>
      </c>
      <c r="E36" s="59">
        <v>60107374336</v>
      </c>
      <c r="F36" s="59">
        <v>30349915</v>
      </c>
      <c r="G36" s="59">
        <v>445621313</v>
      </c>
      <c r="H36" s="59">
        <v>-286781082</v>
      </c>
      <c r="I36" s="59">
        <v>189190146</v>
      </c>
      <c r="J36" s="59">
        <v>355349031</v>
      </c>
      <c r="K36" s="59">
        <v>426501381</v>
      </c>
      <c r="L36" s="59">
        <v>2229127611</v>
      </c>
      <c r="M36" s="59">
        <v>3010978023</v>
      </c>
      <c r="N36" s="59">
        <v>86125424</v>
      </c>
      <c r="O36" s="59">
        <v>-91335300</v>
      </c>
      <c r="P36" s="59">
        <v>2691107000</v>
      </c>
      <c r="Q36" s="59">
        <v>2685897124</v>
      </c>
      <c r="R36" s="59">
        <v>-1502923855</v>
      </c>
      <c r="S36" s="59">
        <v>52504548085</v>
      </c>
      <c r="T36" s="59">
        <v>145300071</v>
      </c>
      <c r="U36" s="59">
        <v>51146924301</v>
      </c>
      <c r="V36" s="59">
        <v>57032989594</v>
      </c>
      <c r="W36" s="59">
        <v>60107374393</v>
      </c>
      <c r="X36" s="59">
        <v>-3074384799</v>
      </c>
      <c r="Y36" s="60">
        <v>-5.11</v>
      </c>
      <c r="Z36" s="61">
        <v>60107374336</v>
      </c>
    </row>
    <row r="37" spans="1:26" ht="12.75">
      <c r="A37" s="57" t="s">
        <v>54</v>
      </c>
      <c r="B37" s="18">
        <v>7873348202</v>
      </c>
      <c r="C37" s="18">
        <v>0</v>
      </c>
      <c r="D37" s="58">
        <v>12843793983</v>
      </c>
      <c r="E37" s="59">
        <v>8252143712</v>
      </c>
      <c r="F37" s="59">
        <v>-3005333328</v>
      </c>
      <c r="G37" s="59">
        <v>-27085756</v>
      </c>
      <c r="H37" s="59">
        <v>46786182</v>
      </c>
      <c r="I37" s="59">
        <v>-2985632902</v>
      </c>
      <c r="J37" s="59">
        <v>-39300969</v>
      </c>
      <c r="K37" s="59">
        <v>159218212</v>
      </c>
      <c r="L37" s="59">
        <v>194186052</v>
      </c>
      <c r="M37" s="59">
        <v>314103295</v>
      </c>
      <c r="N37" s="59">
        <v>174917</v>
      </c>
      <c r="O37" s="59">
        <v>-115153536</v>
      </c>
      <c r="P37" s="59">
        <v>108799426256</v>
      </c>
      <c r="Q37" s="59">
        <v>108684447637</v>
      </c>
      <c r="R37" s="59">
        <v>-1093086103</v>
      </c>
      <c r="S37" s="59">
        <v>131649913447</v>
      </c>
      <c r="T37" s="59">
        <v>2671817149</v>
      </c>
      <c r="U37" s="59">
        <v>133228644493</v>
      </c>
      <c r="V37" s="59">
        <v>239241562523</v>
      </c>
      <c r="W37" s="59">
        <v>8252143712</v>
      </c>
      <c r="X37" s="59">
        <v>230989418811</v>
      </c>
      <c r="Y37" s="60">
        <v>2799.14</v>
      </c>
      <c r="Z37" s="61">
        <v>8252143712</v>
      </c>
    </row>
    <row r="38" spans="1:26" ht="12.75">
      <c r="A38" s="57" t="s">
        <v>55</v>
      </c>
      <c r="B38" s="18">
        <v>13327434246</v>
      </c>
      <c r="C38" s="18">
        <v>0</v>
      </c>
      <c r="D38" s="58">
        <v>14911172135</v>
      </c>
      <c r="E38" s="59">
        <v>14923025938</v>
      </c>
      <c r="F38" s="59">
        <v>-46626599</v>
      </c>
      <c r="G38" s="59">
        <v>3373401</v>
      </c>
      <c r="H38" s="59">
        <v>-76107266</v>
      </c>
      <c r="I38" s="59">
        <v>-119360464</v>
      </c>
      <c r="J38" s="59">
        <v>3373401</v>
      </c>
      <c r="K38" s="59">
        <v>1052020068</v>
      </c>
      <c r="L38" s="59">
        <v>-16626599</v>
      </c>
      <c r="M38" s="59">
        <v>1038766870</v>
      </c>
      <c r="N38" s="59">
        <v>-46626599</v>
      </c>
      <c r="O38" s="59">
        <v>3373401</v>
      </c>
      <c r="P38" s="59">
        <v>-76107266</v>
      </c>
      <c r="Q38" s="59">
        <v>-119360464</v>
      </c>
      <c r="R38" s="59">
        <v>3373401</v>
      </c>
      <c r="S38" s="59">
        <v>13156864303</v>
      </c>
      <c r="T38" s="59">
        <v>-16626599</v>
      </c>
      <c r="U38" s="59">
        <v>13143611105</v>
      </c>
      <c r="V38" s="59">
        <v>13943657047</v>
      </c>
      <c r="W38" s="59">
        <v>14923025938</v>
      </c>
      <c r="X38" s="59">
        <v>-979368891</v>
      </c>
      <c r="Y38" s="60">
        <v>-6.56</v>
      </c>
      <c r="Z38" s="61">
        <v>14923025938</v>
      </c>
    </row>
    <row r="39" spans="1:26" ht="12.75">
      <c r="A39" s="57" t="s">
        <v>56</v>
      </c>
      <c r="B39" s="18">
        <v>42997657344</v>
      </c>
      <c r="C39" s="18">
        <v>0</v>
      </c>
      <c r="D39" s="58">
        <v>51549002185</v>
      </c>
      <c r="E39" s="59">
        <v>53080933556</v>
      </c>
      <c r="F39" s="59">
        <v>19971946</v>
      </c>
      <c r="G39" s="59">
        <v>-16564714</v>
      </c>
      <c r="H39" s="59">
        <v>-5536436</v>
      </c>
      <c r="I39" s="59">
        <v>-2129204</v>
      </c>
      <c r="J39" s="59">
        <v>15662300</v>
      </c>
      <c r="K39" s="59">
        <v>784549</v>
      </c>
      <c r="L39" s="59">
        <v>-1782102</v>
      </c>
      <c r="M39" s="59">
        <v>14664747</v>
      </c>
      <c r="N39" s="59">
        <v>1343147</v>
      </c>
      <c r="O39" s="59">
        <v>69866</v>
      </c>
      <c r="P39" s="59">
        <v>3619639</v>
      </c>
      <c r="Q39" s="59">
        <v>5032652</v>
      </c>
      <c r="R39" s="59">
        <v>162174304</v>
      </c>
      <c r="S39" s="59">
        <v>49413587745</v>
      </c>
      <c r="T39" s="59">
        <v>-5568685</v>
      </c>
      <c r="U39" s="59">
        <v>49570193364</v>
      </c>
      <c r="V39" s="59">
        <v>49587761559</v>
      </c>
      <c r="W39" s="59">
        <v>53080933747</v>
      </c>
      <c r="X39" s="59">
        <v>-3493172188</v>
      </c>
      <c r="Y39" s="60">
        <v>-6.58</v>
      </c>
      <c r="Z39" s="61">
        <v>53080933556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-31651455028</v>
      </c>
      <c r="C42" s="18">
        <v>0</v>
      </c>
      <c r="D42" s="58">
        <v>-36690052269</v>
      </c>
      <c r="E42" s="59">
        <v>-36127647194</v>
      </c>
      <c r="F42" s="59">
        <v>-1339171036</v>
      </c>
      <c r="G42" s="59">
        <v>-3029758661</v>
      </c>
      <c r="H42" s="59">
        <v>-3135584872</v>
      </c>
      <c r="I42" s="59">
        <v>-7504514569</v>
      </c>
      <c r="J42" s="59">
        <v>-2724998004</v>
      </c>
      <c r="K42" s="59">
        <v>-3268594050</v>
      </c>
      <c r="L42" s="59">
        <v>-2734777290</v>
      </c>
      <c r="M42" s="59">
        <v>-8728369344</v>
      </c>
      <c r="N42" s="59">
        <v>-2531492377</v>
      </c>
      <c r="O42" s="59">
        <v>-2753317325</v>
      </c>
      <c r="P42" s="59">
        <v>-2833170022</v>
      </c>
      <c r="Q42" s="59">
        <v>-8117979724</v>
      </c>
      <c r="R42" s="59">
        <v>-2509347939</v>
      </c>
      <c r="S42" s="59">
        <v>-2445959488</v>
      </c>
      <c r="T42" s="59">
        <v>-4276886019</v>
      </c>
      <c r="U42" s="59">
        <v>-9232193446</v>
      </c>
      <c r="V42" s="59">
        <v>-33583057083</v>
      </c>
      <c r="W42" s="59">
        <v>-36127647411</v>
      </c>
      <c r="X42" s="59">
        <v>2544590328</v>
      </c>
      <c r="Y42" s="60">
        <v>-7.04</v>
      </c>
      <c r="Z42" s="61">
        <v>-36127647194</v>
      </c>
    </row>
    <row r="43" spans="1:26" ht="12.75">
      <c r="A43" s="57" t="s">
        <v>59</v>
      </c>
      <c r="B43" s="18">
        <v>-624940323</v>
      </c>
      <c r="C43" s="18">
        <v>0</v>
      </c>
      <c r="D43" s="58">
        <v>5061402167</v>
      </c>
      <c r="E43" s="59">
        <v>-2256772600</v>
      </c>
      <c r="F43" s="59">
        <v>3282304791</v>
      </c>
      <c r="G43" s="59">
        <v>-189548540</v>
      </c>
      <c r="H43" s="59">
        <v>869729639</v>
      </c>
      <c r="I43" s="59">
        <v>3962485890</v>
      </c>
      <c r="J43" s="59">
        <v>-528424882</v>
      </c>
      <c r="K43" s="59">
        <v>17099394</v>
      </c>
      <c r="L43" s="59">
        <v>-1671711083</v>
      </c>
      <c r="M43" s="59">
        <v>-2183036571</v>
      </c>
      <c r="N43" s="59">
        <v>1710581928</v>
      </c>
      <c r="O43" s="59">
        <v>300308679</v>
      </c>
      <c r="P43" s="59">
        <v>-2534488851</v>
      </c>
      <c r="Q43" s="59">
        <v>-523598244</v>
      </c>
      <c r="R43" s="59">
        <v>3910569054</v>
      </c>
      <c r="S43" s="59">
        <v>-6517856349</v>
      </c>
      <c r="T43" s="59">
        <v>5422540677</v>
      </c>
      <c r="U43" s="59">
        <v>2815253382</v>
      </c>
      <c r="V43" s="59">
        <v>4071104457</v>
      </c>
      <c r="W43" s="59">
        <v>2804629567</v>
      </c>
      <c r="X43" s="59">
        <v>1266474890</v>
      </c>
      <c r="Y43" s="60">
        <v>45.16</v>
      </c>
      <c r="Z43" s="61">
        <v>-2256772600</v>
      </c>
    </row>
    <row r="44" spans="1:26" ht="12.75">
      <c r="A44" s="57" t="s">
        <v>60</v>
      </c>
      <c r="B44" s="18">
        <v>61744471</v>
      </c>
      <c r="C44" s="18">
        <v>0</v>
      </c>
      <c r="D44" s="58">
        <v>-66749766</v>
      </c>
      <c r="E44" s="59">
        <v>117813179</v>
      </c>
      <c r="F44" s="59">
        <v>-368634867</v>
      </c>
      <c r="G44" s="59">
        <v>20090313</v>
      </c>
      <c r="H44" s="59">
        <v>-11186663</v>
      </c>
      <c r="I44" s="59">
        <v>-359731217</v>
      </c>
      <c r="J44" s="59">
        <v>-17439731</v>
      </c>
      <c r="K44" s="59">
        <v>40265632</v>
      </c>
      <c r="L44" s="59">
        <v>-11557454</v>
      </c>
      <c r="M44" s="59">
        <v>11268447</v>
      </c>
      <c r="N44" s="59">
        <v>-2864073</v>
      </c>
      <c r="O44" s="59">
        <v>-27412596</v>
      </c>
      <c r="P44" s="59">
        <v>12311680</v>
      </c>
      <c r="Q44" s="59">
        <v>-17964989</v>
      </c>
      <c r="R44" s="59">
        <v>-16507057</v>
      </c>
      <c r="S44" s="59">
        <v>505357262</v>
      </c>
      <c r="T44" s="59">
        <v>-489614419</v>
      </c>
      <c r="U44" s="59">
        <v>-764214</v>
      </c>
      <c r="V44" s="59">
        <v>-367191973</v>
      </c>
      <c r="W44" s="59">
        <v>51063413</v>
      </c>
      <c r="X44" s="59">
        <v>-418255386</v>
      </c>
      <c r="Y44" s="60">
        <v>-819.09</v>
      </c>
      <c r="Z44" s="61">
        <v>117813179</v>
      </c>
    </row>
    <row r="45" spans="1:26" ht="12.75">
      <c r="A45" s="68" t="s">
        <v>61</v>
      </c>
      <c r="B45" s="21">
        <v>-24521962516</v>
      </c>
      <c r="C45" s="21">
        <v>0</v>
      </c>
      <c r="D45" s="103">
        <v>-31695399868</v>
      </c>
      <c r="E45" s="104">
        <v>-38266606615</v>
      </c>
      <c r="F45" s="104">
        <v>1574498888</v>
      </c>
      <c r="G45" s="104">
        <f>+F45+G42+G43+G44+G83</f>
        <v>-1624718000</v>
      </c>
      <c r="H45" s="104">
        <f>+G45+H42+H43+H44+H83</f>
        <v>-3901759896</v>
      </c>
      <c r="I45" s="104">
        <f>+H45</f>
        <v>-3901759896</v>
      </c>
      <c r="J45" s="104">
        <f>+H45+J42+J43+J44+J83</f>
        <v>-7172622513</v>
      </c>
      <c r="K45" s="104">
        <f>+J45+K42+K43+K44+K83</f>
        <v>-10383851537</v>
      </c>
      <c r="L45" s="104">
        <f>+K45+L42+L43+L44+L83</f>
        <v>-14801897364</v>
      </c>
      <c r="M45" s="104">
        <f>+L45</f>
        <v>-14801897364</v>
      </c>
      <c r="N45" s="104">
        <f>+L45+N42+N43+N44+N83</f>
        <v>-15625671886</v>
      </c>
      <c r="O45" s="104">
        <f>+N45+O42+O43+O44+O83</f>
        <v>-18106093128</v>
      </c>
      <c r="P45" s="104">
        <f>+O45+P42+P43+P44+P83</f>
        <v>-23461440321</v>
      </c>
      <c r="Q45" s="104">
        <f>+P45</f>
        <v>-23461440321</v>
      </c>
      <c r="R45" s="104">
        <f>+P45+R42+R43+R44+R83</f>
        <v>-22076726263</v>
      </c>
      <c r="S45" s="104">
        <f>+R45+S42+S43+S44+S83</f>
        <v>-19400958815</v>
      </c>
      <c r="T45" s="104">
        <f>+S45+T42+T43+T44+T83</f>
        <v>-18744918576</v>
      </c>
      <c r="U45" s="104">
        <f>+T45</f>
        <v>-18744918576</v>
      </c>
      <c r="V45" s="104">
        <f>+U45</f>
        <v>-18744918576</v>
      </c>
      <c r="W45" s="104">
        <f>+W83+W42+W43+W44</f>
        <v>-33271954431</v>
      </c>
      <c r="X45" s="104">
        <f>+V45-W45</f>
        <v>14527035855</v>
      </c>
      <c r="Y45" s="105">
        <f>+IF(W45&lt;&gt;0,+(X45/W45)*100,0)</f>
        <v>-43.66150442146835</v>
      </c>
      <c r="Z45" s="106">
        <v>-38266606615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95</v>
      </c>
      <c r="B47" s="119" t="s">
        <v>81</v>
      </c>
      <c r="C47" s="119"/>
      <c r="D47" s="120" t="s">
        <v>82</v>
      </c>
      <c r="E47" s="121" t="s">
        <v>83</v>
      </c>
      <c r="F47" s="122"/>
      <c r="G47" s="122"/>
      <c r="H47" s="122"/>
      <c r="I47" s="123" t="s">
        <v>84</v>
      </c>
      <c r="J47" s="122"/>
      <c r="K47" s="122"/>
      <c r="L47" s="122"/>
      <c r="M47" s="123" t="s">
        <v>85</v>
      </c>
      <c r="N47" s="124"/>
      <c r="O47" s="124"/>
      <c r="P47" s="124"/>
      <c r="Q47" s="123" t="s">
        <v>86</v>
      </c>
      <c r="R47" s="124"/>
      <c r="S47" s="124"/>
      <c r="T47" s="124"/>
      <c r="U47" s="123" t="s">
        <v>87</v>
      </c>
      <c r="V47" s="123" t="s">
        <v>88</v>
      </c>
      <c r="W47" s="123" t="s">
        <v>89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96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9542010643</v>
      </c>
      <c r="C68" s="18">
        <v>0</v>
      </c>
      <c r="D68" s="19">
        <v>9916684794</v>
      </c>
      <c r="E68" s="20">
        <v>9897154096</v>
      </c>
      <c r="F68" s="20">
        <v>763885388</v>
      </c>
      <c r="G68" s="20">
        <v>918249100</v>
      </c>
      <c r="H68" s="20">
        <v>798495057</v>
      </c>
      <c r="I68" s="20">
        <v>2480629545</v>
      </c>
      <c r="J68" s="20">
        <v>856356741</v>
      </c>
      <c r="K68" s="20">
        <v>858004328</v>
      </c>
      <c r="L68" s="20">
        <v>828049934</v>
      </c>
      <c r="M68" s="20">
        <v>2542411003</v>
      </c>
      <c r="N68" s="20">
        <v>888720411</v>
      </c>
      <c r="O68" s="20">
        <v>821834141</v>
      </c>
      <c r="P68" s="20">
        <v>763726298</v>
      </c>
      <c r="Q68" s="20">
        <v>2474280850</v>
      </c>
      <c r="R68" s="20">
        <v>859198506</v>
      </c>
      <c r="S68" s="20">
        <v>890224463</v>
      </c>
      <c r="T68" s="20">
        <v>758120516</v>
      </c>
      <c r="U68" s="20">
        <v>2507543485</v>
      </c>
      <c r="V68" s="20">
        <v>10004864883</v>
      </c>
      <c r="W68" s="20">
        <v>9897154106</v>
      </c>
      <c r="X68" s="20">
        <v>0</v>
      </c>
      <c r="Y68" s="19">
        <v>0</v>
      </c>
      <c r="Z68" s="22">
        <v>9897154096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13061833252</v>
      </c>
      <c r="C70" s="18">
        <v>0</v>
      </c>
      <c r="D70" s="19">
        <v>13623146472</v>
      </c>
      <c r="E70" s="20">
        <v>14044247935</v>
      </c>
      <c r="F70" s="20">
        <v>1304168367</v>
      </c>
      <c r="G70" s="20">
        <v>1378411994</v>
      </c>
      <c r="H70" s="20">
        <v>1224594011</v>
      </c>
      <c r="I70" s="20">
        <v>3907174372</v>
      </c>
      <c r="J70" s="20">
        <v>1263625966</v>
      </c>
      <c r="K70" s="20">
        <v>1207528270</v>
      </c>
      <c r="L70" s="20">
        <v>1061558230</v>
      </c>
      <c r="M70" s="20">
        <v>3532712466</v>
      </c>
      <c r="N70" s="20">
        <v>1232978689</v>
      </c>
      <c r="O70" s="20">
        <v>1032877874</v>
      </c>
      <c r="P70" s="20">
        <v>1273168743</v>
      </c>
      <c r="Q70" s="20">
        <v>3539025306</v>
      </c>
      <c r="R70" s="20">
        <v>1021766269</v>
      </c>
      <c r="S70" s="20">
        <v>1097543329</v>
      </c>
      <c r="T70" s="20">
        <v>1092859891</v>
      </c>
      <c r="U70" s="20">
        <v>3212169489</v>
      </c>
      <c r="V70" s="20">
        <v>14191081633</v>
      </c>
      <c r="W70" s="20">
        <v>14044247944</v>
      </c>
      <c r="X70" s="20">
        <v>0</v>
      </c>
      <c r="Y70" s="19">
        <v>0</v>
      </c>
      <c r="Z70" s="22">
        <v>14044247935</v>
      </c>
    </row>
    <row r="71" spans="1:26" ht="12.75" hidden="1">
      <c r="A71" s="38" t="s">
        <v>67</v>
      </c>
      <c r="B71" s="18">
        <v>3127642446</v>
      </c>
      <c r="C71" s="18">
        <v>0</v>
      </c>
      <c r="D71" s="19">
        <v>3212017281</v>
      </c>
      <c r="E71" s="20">
        <v>2954773055</v>
      </c>
      <c r="F71" s="20">
        <v>208179376</v>
      </c>
      <c r="G71" s="20">
        <v>238540077</v>
      </c>
      <c r="H71" s="20">
        <v>220035002</v>
      </c>
      <c r="I71" s="20">
        <v>666754455</v>
      </c>
      <c r="J71" s="20">
        <v>226253449</v>
      </c>
      <c r="K71" s="20">
        <v>254499449</v>
      </c>
      <c r="L71" s="20">
        <v>251566737</v>
      </c>
      <c r="M71" s="20">
        <v>732319635</v>
      </c>
      <c r="N71" s="20">
        <v>284613728</v>
      </c>
      <c r="O71" s="20">
        <v>295891651</v>
      </c>
      <c r="P71" s="20">
        <v>286921009</v>
      </c>
      <c r="Q71" s="20">
        <v>867426388</v>
      </c>
      <c r="R71" s="20">
        <v>322554731</v>
      </c>
      <c r="S71" s="20">
        <v>280800252</v>
      </c>
      <c r="T71" s="20">
        <v>191744540</v>
      </c>
      <c r="U71" s="20">
        <v>795099523</v>
      </c>
      <c r="V71" s="20">
        <v>3061600001</v>
      </c>
      <c r="W71" s="20">
        <v>2954773063</v>
      </c>
      <c r="X71" s="20">
        <v>0</v>
      </c>
      <c r="Y71" s="19">
        <v>0</v>
      </c>
      <c r="Z71" s="22">
        <v>2954773055</v>
      </c>
    </row>
    <row r="72" spans="1:26" ht="12.75" hidden="1">
      <c r="A72" s="38" t="s">
        <v>68</v>
      </c>
      <c r="B72" s="18">
        <v>1600850587</v>
      </c>
      <c r="C72" s="18">
        <v>0</v>
      </c>
      <c r="D72" s="19">
        <v>1568598781</v>
      </c>
      <c r="E72" s="20">
        <v>1482072122</v>
      </c>
      <c r="F72" s="20">
        <v>103845475</v>
      </c>
      <c r="G72" s="20">
        <v>126126461</v>
      </c>
      <c r="H72" s="20">
        <v>110666156</v>
      </c>
      <c r="I72" s="20">
        <v>340638092</v>
      </c>
      <c r="J72" s="20">
        <v>109919417</v>
      </c>
      <c r="K72" s="20">
        <v>141367944</v>
      </c>
      <c r="L72" s="20">
        <v>126179225</v>
      </c>
      <c r="M72" s="20">
        <v>377466586</v>
      </c>
      <c r="N72" s="20">
        <v>139162308</v>
      </c>
      <c r="O72" s="20">
        <v>154247603</v>
      </c>
      <c r="P72" s="20">
        <v>148692776</v>
      </c>
      <c r="Q72" s="20">
        <v>442102687</v>
      </c>
      <c r="R72" s="20">
        <v>164261744</v>
      </c>
      <c r="S72" s="20">
        <v>151509984</v>
      </c>
      <c r="T72" s="20">
        <v>93025109</v>
      </c>
      <c r="U72" s="20">
        <v>408796837</v>
      </c>
      <c r="V72" s="20">
        <v>1569004202</v>
      </c>
      <c r="W72" s="20">
        <v>1482072123</v>
      </c>
      <c r="X72" s="20">
        <v>0</v>
      </c>
      <c r="Y72" s="19">
        <v>0</v>
      </c>
      <c r="Z72" s="22">
        <v>1482072122</v>
      </c>
    </row>
    <row r="73" spans="1:26" ht="12.75" hidden="1">
      <c r="A73" s="38" t="s">
        <v>69</v>
      </c>
      <c r="B73" s="18">
        <v>1138907165</v>
      </c>
      <c r="C73" s="18">
        <v>0</v>
      </c>
      <c r="D73" s="19">
        <v>1286432984</v>
      </c>
      <c r="E73" s="20">
        <v>1224386515</v>
      </c>
      <c r="F73" s="20">
        <v>110301180</v>
      </c>
      <c r="G73" s="20">
        <v>105181126</v>
      </c>
      <c r="H73" s="20">
        <v>106419700</v>
      </c>
      <c r="I73" s="20">
        <v>321902006</v>
      </c>
      <c r="J73" s="20">
        <v>110406653</v>
      </c>
      <c r="K73" s="20">
        <v>107468628</v>
      </c>
      <c r="L73" s="20">
        <v>104111666</v>
      </c>
      <c r="M73" s="20">
        <v>321986947</v>
      </c>
      <c r="N73" s="20">
        <v>108635600</v>
      </c>
      <c r="O73" s="20">
        <v>106079077</v>
      </c>
      <c r="P73" s="20">
        <v>106955867</v>
      </c>
      <c r="Q73" s="20">
        <v>321670544</v>
      </c>
      <c r="R73" s="20">
        <v>97809796</v>
      </c>
      <c r="S73" s="20">
        <v>103941471</v>
      </c>
      <c r="T73" s="20">
        <v>105438773</v>
      </c>
      <c r="U73" s="20">
        <v>307190040</v>
      </c>
      <c r="V73" s="20">
        <v>1272749537</v>
      </c>
      <c r="W73" s="20">
        <v>1224386508</v>
      </c>
      <c r="X73" s="20">
        <v>0</v>
      </c>
      <c r="Y73" s="19">
        <v>0</v>
      </c>
      <c r="Z73" s="22">
        <v>1224386515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361403260</v>
      </c>
      <c r="C75" s="27">
        <v>0</v>
      </c>
      <c r="D75" s="28">
        <v>393713604</v>
      </c>
      <c r="E75" s="29">
        <v>409710429</v>
      </c>
      <c r="F75" s="29">
        <v>27055383</v>
      </c>
      <c r="G75" s="29">
        <v>36882608</v>
      </c>
      <c r="H75" s="29">
        <v>34034915</v>
      </c>
      <c r="I75" s="29">
        <v>97972906</v>
      </c>
      <c r="J75" s="29">
        <v>28222472</v>
      </c>
      <c r="K75" s="29">
        <v>31851229</v>
      </c>
      <c r="L75" s="29">
        <v>33126846</v>
      </c>
      <c r="M75" s="29">
        <v>93200547</v>
      </c>
      <c r="N75" s="29">
        <v>35080426</v>
      </c>
      <c r="O75" s="29">
        <v>33095914</v>
      </c>
      <c r="P75" s="29">
        <v>37468359</v>
      </c>
      <c r="Q75" s="29">
        <v>105644699</v>
      </c>
      <c r="R75" s="29">
        <v>42021101</v>
      </c>
      <c r="S75" s="29">
        <v>37727686</v>
      </c>
      <c r="T75" s="29">
        <v>31851516</v>
      </c>
      <c r="U75" s="29">
        <v>111600303</v>
      </c>
      <c r="V75" s="29">
        <v>408418455</v>
      </c>
      <c r="W75" s="29">
        <v>409710423</v>
      </c>
      <c r="X75" s="29">
        <v>0</v>
      </c>
      <c r="Y75" s="28">
        <v>0</v>
      </c>
      <c r="Z75" s="30">
        <v>409710429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7692688364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>
        <v>11134226023</v>
      </c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2020-07-31T19:41:20Z</dcterms:created>
  <dcterms:modified xsi:type="dcterms:W3CDTF">2020-08-18T10:19:45Z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